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lanská Lýdia\Desktop\"/>
    </mc:Choice>
  </mc:AlternateContent>
  <xr:revisionPtr revIDLastSave="0" documentId="13_ncr:1_{9B214F68-9326-4A15-A20E-3DC6C233D68D}" xr6:coauthVersionLast="47" xr6:coauthVersionMax="47" xr10:uidLastSave="{00000000-0000-0000-0000-000000000000}"/>
  <bookViews>
    <workbookView xWindow="-120" yWindow="-120" windowWidth="29040" windowHeight="15840" xr2:uid="{B5FD9651-6390-42AF-8120-7414E78BBC9E}"/>
  </bookViews>
  <sheets>
    <sheet name="Príjmy" sheetId="2" r:id="rId1"/>
    <sheet name="Výdavk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C70" i="2"/>
  <c r="C48" i="2"/>
  <c r="D283" i="3"/>
  <c r="F83" i="3"/>
  <c r="E83" i="3"/>
  <c r="D83" i="3"/>
  <c r="C49" i="2"/>
  <c r="F355" i="3"/>
  <c r="E355" i="3"/>
  <c r="D355" i="3"/>
  <c r="F342" i="3"/>
  <c r="E342" i="3"/>
  <c r="D342" i="3"/>
  <c r="F340" i="3"/>
  <c r="E340" i="3"/>
  <c r="D340" i="3"/>
  <c r="F338" i="3"/>
  <c r="F335" i="3"/>
  <c r="F334" i="3" s="1"/>
  <c r="E335" i="3"/>
  <c r="E334" i="3" s="1"/>
  <c r="D335" i="3"/>
  <c r="D334" i="3" s="1"/>
  <c r="F331" i="3"/>
  <c r="E331" i="3"/>
  <c r="D331" i="3"/>
  <c r="F326" i="3"/>
  <c r="E326" i="3"/>
  <c r="D326" i="3"/>
  <c r="F324" i="3"/>
  <c r="E324" i="3"/>
  <c r="D324" i="3"/>
  <c r="F320" i="3"/>
  <c r="E320" i="3"/>
  <c r="D320" i="3"/>
  <c r="F316" i="3"/>
  <c r="E316" i="3"/>
  <c r="D316" i="3"/>
  <c r="F314" i="3"/>
  <c r="E314" i="3"/>
  <c r="D314" i="3"/>
  <c r="F303" i="3"/>
  <c r="E303" i="3"/>
  <c r="D303" i="3"/>
  <c r="F300" i="3"/>
  <c r="E300" i="3"/>
  <c r="D300" i="3"/>
  <c r="F294" i="3"/>
  <c r="E294" i="3"/>
  <c r="D294" i="3"/>
  <c r="F292" i="3"/>
  <c r="E292" i="3"/>
  <c r="E291" i="3" s="1"/>
  <c r="D292" i="3"/>
  <c r="F283" i="3"/>
  <c r="E283" i="3"/>
  <c r="F280" i="3"/>
  <c r="E280" i="3"/>
  <c r="D280" i="3"/>
  <c r="F272" i="3"/>
  <c r="E272" i="3"/>
  <c r="D272" i="3"/>
  <c r="F269" i="3"/>
  <c r="E269" i="3"/>
  <c r="D269" i="3"/>
  <c r="F265" i="3"/>
  <c r="E265" i="3"/>
  <c r="D265" i="3"/>
  <c r="F260" i="3"/>
  <c r="E260" i="3"/>
  <c r="D260" i="3"/>
  <c r="F258" i="3"/>
  <c r="E258" i="3"/>
  <c r="D258" i="3"/>
  <c r="F247" i="3"/>
  <c r="E247" i="3"/>
  <c r="D247" i="3"/>
  <c r="F243" i="3"/>
  <c r="E243" i="3"/>
  <c r="D243" i="3"/>
  <c r="F235" i="3"/>
  <c r="E235" i="3"/>
  <c r="D235" i="3"/>
  <c r="F233" i="3"/>
  <c r="E233" i="3"/>
  <c r="D233" i="3"/>
  <c r="F229" i="3"/>
  <c r="E229" i="3"/>
  <c r="D229" i="3"/>
  <c r="F224" i="3"/>
  <c r="E224" i="3"/>
  <c r="D224" i="3"/>
  <c r="F222" i="3"/>
  <c r="E222" i="3"/>
  <c r="D222" i="3"/>
  <c r="F212" i="3"/>
  <c r="E212" i="3"/>
  <c r="D212" i="3"/>
  <c r="F208" i="3"/>
  <c r="E208" i="3"/>
  <c r="D208" i="3"/>
  <c r="F206" i="3"/>
  <c r="F205" i="3" s="1"/>
  <c r="E206" i="3"/>
  <c r="E205" i="3" s="1"/>
  <c r="D206" i="3"/>
  <c r="D205" i="3" s="1"/>
  <c r="F200" i="3"/>
  <c r="E200" i="3"/>
  <c r="D200" i="3"/>
  <c r="F196" i="3"/>
  <c r="E196" i="3"/>
  <c r="D196" i="3"/>
  <c r="F192" i="3"/>
  <c r="F191" i="3" s="1"/>
  <c r="E192" i="3"/>
  <c r="E191" i="3" s="1"/>
  <c r="D192" i="3"/>
  <c r="D191" i="3" s="1"/>
  <c r="F187" i="3"/>
  <c r="E187" i="3"/>
  <c r="D187" i="3"/>
  <c r="F184" i="3"/>
  <c r="E184" i="3"/>
  <c r="D184" i="3"/>
  <c r="F179" i="3"/>
  <c r="E179" i="3"/>
  <c r="D179" i="3"/>
  <c r="F177" i="3"/>
  <c r="E177" i="3"/>
  <c r="D177" i="3"/>
  <c r="D176" i="3"/>
  <c r="F171" i="3"/>
  <c r="E171" i="3"/>
  <c r="D171" i="3"/>
  <c r="F166" i="3"/>
  <c r="E166" i="3"/>
  <c r="D166" i="3"/>
  <c r="F160" i="3"/>
  <c r="E160" i="3"/>
  <c r="D160" i="3"/>
  <c r="F157" i="3"/>
  <c r="E157" i="3"/>
  <c r="D157" i="3"/>
  <c r="F151" i="3"/>
  <c r="E151" i="3"/>
  <c r="D151" i="3"/>
  <c r="F147" i="3"/>
  <c r="E147" i="3"/>
  <c r="D147" i="3"/>
  <c r="F145" i="3"/>
  <c r="E145" i="3"/>
  <c r="D145" i="3"/>
  <c r="F143" i="3"/>
  <c r="E143" i="3"/>
  <c r="D143" i="3"/>
  <c r="F135" i="3"/>
  <c r="F134" i="3" s="1"/>
  <c r="F133" i="3" s="1"/>
  <c r="E135" i="3"/>
  <c r="E134" i="3" s="1"/>
  <c r="E133" i="3" s="1"/>
  <c r="D135" i="3"/>
  <c r="D134" i="3" s="1"/>
  <c r="D133" i="3" s="1"/>
  <c r="F129" i="3"/>
  <c r="F128" i="3" s="1"/>
  <c r="E129" i="3"/>
  <c r="E128" i="3" s="1"/>
  <c r="D129" i="3"/>
  <c r="D128" i="3" s="1"/>
  <c r="F123" i="3"/>
  <c r="F122" i="3" s="1"/>
  <c r="E123" i="3"/>
  <c r="E122" i="3" s="1"/>
  <c r="D123" i="3"/>
  <c r="D122" i="3" s="1"/>
  <c r="F118" i="3"/>
  <c r="E118" i="3"/>
  <c r="D118" i="3"/>
  <c r="F116" i="3"/>
  <c r="E116" i="3"/>
  <c r="D116" i="3"/>
  <c r="F114" i="3"/>
  <c r="E114" i="3"/>
  <c r="D114" i="3"/>
  <c r="F103" i="3"/>
  <c r="E103" i="3"/>
  <c r="D103" i="3"/>
  <c r="F101" i="3"/>
  <c r="E101" i="3"/>
  <c r="D101" i="3"/>
  <c r="F98" i="3"/>
  <c r="E98" i="3"/>
  <c r="D98" i="3"/>
  <c r="F92" i="3"/>
  <c r="F91" i="3" s="1"/>
  <c r="E92" i="3"/>
  <c r="E91" i="3" s="1"/>
  <c r="D92" i="3"/>
  <c r="D91" i="3" s="1"/>
  <c r="F86" i="3"/>
  <c r="E86" i="3"/>
  <c r="D86" i="3"/>
  <c r="F81" i="3"/>
  <c r="E81" i="3"/>
  <c r="D81" i="3"/>
  <c r="F72" i="3"/>
  <c r="E72" i="3"/>
  <c r="D72" i="3"/>
  <c r="F70" i="3"/>
  <c r="E70" i="3"/>
  <c r="D70" i="3"/>
  <c r="F66" i="3"/>
  <c r="F65" i="3" s="1"/>
  <c r="E66" i="3"/>
  <c r="E65" i="3" s="1"/>
  <c r="D66" i="3"/>
  <c r="D65" i="3" s="1"/>
  <c r="F46" i="3"/>
  <c r="E46" i="3"/>
  <c r="D46" i="3"/>
  <c r="F42" i="3"/>
  <c r="E42" i="3"/>
  <c r="D42" i="3"/>
  <c r="F35" i="3"/>
  <c r="E35" i="3"/>
  <c r="D35" i="3"/>
  <c r="F26" i="3"/>
  <c r="E26" i="3"/>
  <c r="D26" i="3"/>
  <c r="F24" i="3"/>
  <c r="E24" i="3"/>
  <c r="D24" i="3"/>
  <c r="F13" i="3"/>
  <c r="E13" i="3"/>
  <c r="D13" i="3"/>
  <c r="F10" i="3"/>
  <c r="E10" i="3"/>
  <c r="D10" i="3"/>
  <c r="C71" i="2"/>
  <c r="E64" i="2"/>
  <c r="D64" i="2"/>
  <c r="E60" i="2"/>
  <c r="E59" i="2" s="1"/>
  <c r="E67" i="2" s="1"/>
  <c r="D60" i="2"/>
  <c r="C60" i="2"/>
  <c r="C59" i="2" s="1"/>
  <c r="C67" i="2" s="1"/>
  <c r="D59" i="2"/>
  <c r="D67" i="2" s="1"/>
  <c r="D72" i="2" s="1"/>
  <c r="C57" i="2"/>
  <c r="E51" i="2"/>
  <c r="D51" i="2"/>
  <c r="D48" i="2" s="1"/>
  <c r="D57" i="2" s="1"/>
  <c r="D70" i="2" s="1"/>
  <c r="C51" i="2"/>
  <c r="E49" i="2"/>
  <c r="D49" i="2"/>
  <c r="E31" i="2"/>
  <c r="D31" i="2"/>
  <c r="C31" i="2"/>
  <c r="E28" i="2"/>
  <c r="D28" i="2"/>
  <c r="C28" i="2"/>
  <c r="E20" i="2"/>
  <c r="D20" i="2"/>
  <c r="C20" i="2"/>
  <c r="E15" i="2"/>
  <c r="D15" i="2"/>
  <c r="C15" i="2"/>
  <c r="E10" i="2"/>
  <c r="D10" i="2"/>
  <c r="C10" i="2"/>
  <c r="E4" i="2"/>
  <c r="D4" i="2"/>
  <c r="C4" i="2"/>
  <c r="E48" i="2" l="1"/>
  <c r="E57" i="2" s="1"/>
  <c r="E70" i="2" s="1"/>
  <c r="E46" i="2"/>
  <c r="E69" i="2" s="1"/>
  <c r="D46" i="2"/>
  <c r="D69" i="2" s="1"/>
  <c r="D73" i="2" s="1"/>
  <c r="E385" i="3" s="1"/>
  <c r="C46" i="2"/>
  <c r="C69" i="2" s="1"/>
  <c r="C73" i="2" s="1"/>
  <c r="D385" i="3" s="1"/>
  <c r="E142" i="3"/>
  <c r="D175" i="3"/>
  <c r="D338" i="3"/>
  <c r="D195" i="3"/>
  <c r="D165" i="3"/>
  <c r="E195" i="3"/>
  <c r="F141" i="3"/>
  <c r="E175" i="3"/>
  <c r="F221" i="3"/>
  <c r="F204" i="3" s="1"/>
  <c r="E165" i="3"/>
  <c r="F176" i="3"/>
  <c r="F195" i="3"/>
  <c r="F97" i="3"/>
  <c r="D155" i="3"/>
  <c r="D97" i="3"/>
  <c r="D96" i="3" s="1"/>
  <c r="F113" i="3"/>
  <c r="F112" i="3" s="1"/>
  <c r="E155" i="3"/>
  <c r="F291" i="3"/>
  <c r="F279" i="3" s="1"/>
  <c r="F80" i="3"/>
  <c r="F69" i="3" s="1"/>
  <c r="D23" i="3"/>
  <c r="D80" i="3"/>
  <c r="D69" i="3" s="1"/>
  <c r="F165" i="3"/>
  <c r="E80" i="3"/>
  <c r="E69" i="3" s="1"/>
  <c r="F142" i="3"/>
  <c r="D183" i="3"/>
  <c r="F257" i="3"/>
  <c r="F242" i="3" s="1"/>
  <c r="F23" i="3"/>
  <c r="F9" i="3" s="1"/>
  <c r="E183" i="3"/>
  <c r="D257" i="3"/>
  <c r="D242" i="3" s="1"/>
  <c r="E313" i="3"/>
  <c r="E299" i="3" s="1"/>
  <c r="F155" i="3"/>
  <c r="E113" i="3"/>
  <c r="E112" i="3" s="1"/>
  <c r="D156" i="3"/>
  <c r="E221" i="3"/>
  <c r="E204" i="3" s="1"/>
  <c r="E338" i="3"/>
  <c r="E23" i="3"/>
  <c r="E9" i="3" s="1"/>
  <c r="F183" i="3"/>
  <c r="D142" i="3"/>
  <c r="F156" i="3"/>
  <c r="D221" i="3"/>
  <c r="D204" i="3" s="1"/>
  <c r="E141" i="3"/>
  <c r="E97" i="3"/>
  <c r="D113" i="3"/>
  <c r="D112" i="3" s="1"/>
  <c r="D291" i="3"/>
  <c r="D279" i="3" s="1"/>
  <c r="D313" i="3"/>
  <c r="D299" i="3" s="1"/>
  <c r="F313" i="3"/>
  <c r="F299" i="3" s="1"/>
  <c r="F175" i="3"/>
  <c r="E257" i="3"/>
  <c r="E242" i="3" s="1"/>
  <c r="E279" i="3"/>
  <c r="E96" i="3"/>
  <c r="E156" i="3"/>
  <c r="D164" i="3"/>
  <c r="E176" i="3"/>
  <c r="F96" i="3"/>
  <c r="E164" i="3"/>
  <c r="D141" i="3"/>
  <c r="F164" i="3"/>
  <c r="E72" i="2"/>
  <c r="E71" i="2"/>
  <c r="D71" i="2"/>
  <c r="E73" i="2" l="1"/>
  <c r="F385" i="3" s="1"/>
  <c r="D350" i="3"/>
  <c r="D365" i="3" s="1"/>
  <c r="F350" i="3"/>
  <c r="E350" i="3"/>
  <c r="E386" i="3" l="1"/>
  <c r="E387" i="3" s="1"/>
  <c r="E365" i="3"/>
  <c r="F386" i="3"/>
  <c r="F387" i="3" s="1"/>
  <c r="F365" i="3"/>
  <c r="D386" i="3"/>
  <c r="D387" i="3" s="1"/>
</calcChain>
</file>

<file path=xl/sharedStrings.xml><?xml version="1.0" encoding="utf-8"?>
<sst xmlns="http://schemas.openxmlformats.org/spreadsheetml/2006/main" count="685" uniqueCount="331">
  <si>
    <t>Bežné výdavky</t>
  </si>
  <si>
    <t xml:space="preserve"> </t>
  </si>
  <si>
    <t>EUR</t>
  </si>
  <si>
    <t>v EUR</t>
  </si>
  <si>
    <t>01.1.1 Výdavky verejnej správy</t>
  </si>
  <si>
    <t>KZ 41</t>
  </si>
  <si>
    <t>Mzdy, platy, sl.príjmy a ost.osobné vyrovnania</t>
  </si>
  <si>
    <t>Tarifný plat, osob. plat, základný plat</t>
  </si>
  <si>
    <t>Príplatky</t>
  </si>
  <si>
    <t>Poistné a príspevok do poisťovní</t>
  </si>
  <si>
    <t>Poistné do Všeobecnej zdravotnej poisťovne</t>
  </si>
  <si>
    <t>623</t>
  </si>
  <si>
    <t>Poistné do ostatných ZP</t>
  </si>
  <si>
    <t>625 001</t>
  </si>
  <si>
    <t>Na nemocenské poistenie</t>
  </si>
  <si>
    <t>625 002</t>
  </si>
  <si>
    <t>Na starobné poistenie</t>
  </si>
  <si>
    <t>625 003</t>
  </si>
  <si>
    <t>Na úrazové poistenie</t>
  </si>
  <si>
    <t>625 004</t>
  </si>
  <si>
    <t>Na invalidné poistenie</t>
  </si>
  <si>
    <t>625 005</t>
  </si>
  <si>
    <t>Na poistenie v nezamestnanosti</t>
  </si>
  <si>
    <t>625 007</t>
  </si>
  <si>
    <t>Na poistenie do rezervného fondu solidarity</t>
  </si>
  <si>
    <t>Príspevok do doplnkových dôchodkových poisťovní</t>
  </si>
  <si>
    <t>Tovary a služby</t>
  </si>
  <si>
    <t>z toho</t>
  </si>
  <si>
    <t>Cestovné náhrady</t>
  </si>
  <si>
    <t>631 001</t>
  </si>
  <si>
    <t>Cestovné náhrady - tuzemské</t>
  </si>
  <si>
    <t>Energie, voda a komunikácie</t>
  </si>
  <si>
    <t>632 001 000</t>
  </si>
  <si>
    <t>Energie OÚ</t>
  </si>
  <si>
    <t>632 001 001</t>
  </si>
  <si>
    <t>Energie ZS</t>
  </si>
  <si>
    <t>632 002 000</t>
  </si>
  <si>
    <t>Vodné, stočné OÚ</t>
  </si>
  <si>
    <t>632 002 001</t>
  </si>
  <si>
    <t>Vodné, stočné ZS</t>
  </si>
  <si>
    <t>632 003 000</t>
  </si>
  <si>
    <t>Poštovné OÚ</t>
  </si>
  <si>
    <t>632 003 001</t>
  </si>
  <si>
    <t>Poštovné stavebná agenda</t>
  </si>
  <si>
    <t>632 004</t>
  </si>
  <si>
    <t>Komunikačná infraštruktúra - internet OÚ</t>
  </si>
  <si>
    <t>632 005</t>
  </si>
  <si>
    <t>Telekomunikačné služby OÚ</t>
  </si>
  <si>
    <t xml:space="preserve">Materiál </t>
  </si>
  <si>
    <t>633 002</t>
  </si>
  <si>
    <t>Výpočtová technika</t>
  </si>
  <si>
    <t>633 006</t>
  </si>
  <si>
    <t>Všeobecný materiál OÚ</t>
  </si>
  <si>
    <t>633 009</t>
  </si>
  <si>
    <t>Knihy, časopisy, noviny, učebnice, uč. pomôcky.....</t>
  </si>
  <si>
    <t>633 010</t>
  </si>
  <si>
    <t>Pracovné odevy, obuv OÚ</t>
  </si>
  <si>
    <t>633 015</t>
  </si>
  <si>
    <t>Palivá ako zdroj energie</t>
  </si>
  <si>
    <t>633 016</t>
  </si>
  <si>
    <t>Reprezentačné</t>
  </si>
  <si>
    <t>Rutinná a štandartná údržba</t>
  </si>
  <si>
    <t>635 002</t>
  </si>
  <si>
    <t>Výpočtovej techniky</t>
  </si>
  <si>
    <t>635 004</t>
  </si>
  <si>
    <t>Prevádzkových strojov, prístrojov, zariadení, techniky</t>
  </si>
  <si>
    <t>635 006</t>
  </si>
  <si>
    <t>Budov, objektov alebo ich častí</t>
  </si>
  <si>
    <t>Služby</t>
  </si>
  <si>
    <t>637 001</t>
  </si>
  <si>
    <t>Školenia, kurzy, semináre, porady, konferencie, symp.</t>
  </si>
  <si>
    <t>637 003</t>
  </si>
  <si>
    <t>Propagácia, reklama a inzercia</t>
  </si>
  <si>
    <t>637 004</t>
  </si>
  <si>
    <t>Všeobecné služby</t>
  </si>
  <si>
    <t>637 005</t>
  </si>
  <si>
    <t>Audítorské a špeciálne služby</t>
  </si>
  <si>
    <t>637 014</t>
  </si>
  <si>
    <t>Stravovanie</t>
  </si>
  <si>
    <t>637 015</t>
  </si>
  <si>
    <t>Poistné</t>
  </si>
  <si>
    <t>637 016</t>
  </si>
  <si>
    <t>Prídel do sociálneho fondu</t>
  </si>
  <si>
    <t>637 026</t>
  </si>
  <si>
    <t>Odmeny a príspevky poslancom, členom komisií a DK</t>
  </si>
  <si>
    <t>637 027</t>
  </si>
  <si>
    <t>Omeny pracovníkov mimopracovného pomeru</t>
  </si>
  <si>
    <t>637 035</t>
  </si>
  <si>
    <t>Dane, koncesionárske poplatky</t>
  </si>
  <si>
    <t>641 009</t>
  </si>
  <si>
    <t>Náklady na spoločný stavebný úrad</t>
  </si>
  <si>
    <t>KZ 111</t>
  </si>
  <si>
    <t>642 002</t>
  </si>
  <si>
    <t>Bežný transfér Jednota dôchodcov</t>
  </si>
  <si>
    <t>642</t>
  </si>
  <si>
    <t>Bežný transfér - finančný príspevok bývanie</t>
  </si>
  <si>
    <t>Spotrebný materiál - Vojnové hroby</t>
  </si>
  <si>
    <t>01.1.2 Finančná a rozpočtová oblasť</t>
  </si>
  <si>
    <t>637 012</t>
  </si>
  <si>
    <t>Poplatky a odvody bankám</t>
  </si>
  <si>
    <t>01.3.3 Iné všeobecné služby /matrika, REGOB/</t>
  </si>
  <si>
    <t>Poistné na nemocenské poistenie</t>
  </si>
  <si>
    <t>Poistné na starobné poistenie</t>
  </si>
  <si>
    <t>Poistné na úrazové poistenie</t>
  </si>
  <si>
    <t>Poistné na invalidné poistenie</t>
  </si>
  <si>
    <t>Poistné na poistenie v nezamestnanosti</t>
  </si>
  <si>
    <t>Poistné na poistenie do rezervného fondu</t>
  </si>
  <si>
    <t xml:space="preserve">Cestovné náhrady  </t>
  </si>
  <si>
    <t xml:space="preserve">Poštové služby </t>
  </si>
  <si>
    <t>Všeobecný materiál</t>
  </si>
  <si>
    <t>633 006 001</t>
  </si>
  <si>
    <t>Všeobecný materiál REGOB</t>
  </si>
  <si>
    <t>02.2.0 Civilná ochrana</t>
  </si>
  <si>
    <t>Refundácia mzdy skladníka CO</t>
  </si>
  <si>
    <t>03.2.0 Ochrana pred požiarmi</t>
  </si>
  <si>
    <t>632 001</t>
  </si>
  <si>
    <t>Energie</t>
  </si>
  <si>
    <t>632 002</t>
  </si>
  <si>
    <t>Vodné, stočné</t>
  </si>
  <si>
    <t>Dopravné</t>
  </si>
  <si>
    <t>634 001</t>
  </si>
  <si>
    <t>Palivo, mazivá, oleje, špeciálne kvapaliny</t>
  </si>
  <si>
    <t>634 002</t>
  </si>
  <si>
    <t>Servis, údržba, opravy a výdavky s tým spojené, STK</t>
  </si>
  <si>
    <t>634 003</t>
  </si>
  <si>
    <t>Poistenie IVECO</t>
  </si>
  <si>
    <t>04.5.1 Cestná doprava</t>
  </si>
  <si>
    <t>Údržba MK</t>
  </si>
  <si>
    <t>05.1.0 Nakladanie s odpadmi</t>
  </si>
  <si>
    <t>05.6.0 Životné prostredie</t>
  </si>
  <si>
    <t>Materiál</t>
  </si>
  <si>
    <t>06.2.0 Verejné priestranstvo</t>
  </si>
  <si>
    <t>Údržba prevádzkových strojov</t>
  </si>
  <si>
    <t>06.4.0 Verejné osvetlenie</t>
  </si>
  <si>
    <t>Všeobecné služby - TESLUX</t>
  </si>
  <si>
    <t>Údržba VO</t>
  </si>
  <si>
    <t>08.1.0 Športové služby</t>
  </si>
  <si>
    <t>Príspevok na šport TJ</t>
  </si>
  <si>
    <t xml:space="preserve"> 08.2.0 Kultúrne služby</t>
  </si>
  <si>
    <t>Energie KD</t>
  </si>
  <si>
    <t>Údržba budov</t>
  </si>
  <si>
    <t>08.2.0.3 Svadobka</t>
  </si>
  <si>
    <t>Energie svadobka</t>
  </si>
  <si>
    <t>Energie býv. MNV</t>
  </si>
  <si>
    <t>Vodné, stočné svadobka</t>
  </si>
  <si>
    <t>Vodné, stočné býv. MNV</t>
  </si>
  <si>
    <t>Materiál do svadobky</t>
  </si>
  <si>
    <t>633 004</t>
  </si>
  <si>
    <t>Nákup HDM do svadobky</t>
  </si>
  <si>
    <t>08.2.0.5 Miestna ľudová knižnica</t>
  </si>
  <si>
    <t xml:space="preserve">Knihy do MĽK </t>
  </si>
  <si>
    <t>Odmeny a príspevky</t>
  </si>
  <si>
    <t>Odmena vedúcej MĽK</t>
  </si>
  <si>
    <t>08.2.0.9 Kultúra - kultúrne akcie</t>
  </si>
  <si>
    <t>Príspevok FS Libuša</t>
  </si>
  <si>
    <t>žiadosť FS o dotáciu od obce</t>
  </si>
  <si>
    <t>08.3.0 Miestny rozhlas</t>
  </si>
  <si>
    <t>Údržba</t>
  </si>
  <si>
    <t>Údržba MR</t>
  </si>
  <si>
    <t>08.4.0 Náboženské a iné spoločenské služby</t>
  </si>
  <si>
    <t xml:space="preserve">Všeobecný materiál </t>
  </si>
  <si>
    <t xml:space="preserve"> Príspevky členské ZMOS,RVC</t>
  </si>
  <si>
    <t>642 006</t>
  </si>
  <si>
    <t>Členské príspevky</t>
  </si>
  <si>
    <t>09.1.1.1 Predškolská výchova s bežnou starostlivosťou</t>
  </si>
  <si>
    <t>Odmeny</t>
  </si>
  <si>
    <t>Poistné do VšZP</t>
  </si>
  <si>
    <t>Poistné do ostatných zdravotných poisťovní</t>
  </si>
  <si>
    <t>632 003</t>
  </si>
  <si>
    <t xml:space="preserve">Poštovné služby </t>
  </si>
  <si>
    <t>Telekomunikačné služby</t>
  </si>
  <si>
    <t>Pracovné odevy, obuv, pracovné pomôcky...</t>
  </si>
  <si>
    <t>Rutinná a štandardná údržba</t>
  </si>
  <si>
    <t>Údržba budov, priestorov, objektov...</t>
  </si>
  <si>
    <t>Poistné detí</t>
  </si>
  <si>
    <t xml:space="preserve"> 09.1.2.1 Základná škola</t>
  </si>
  <si>
    <t>614 001</t>
  </si>
  <si>
    <t>Vzdelávacie poukazy</t>
  </si>
  <si>
    <t>Poštovné služby</t>
  </si>
  <si>
    <t>63 5004</t>
  </si>
  <si>
    <t>Odmeny zamestnancov mimopracovného pomeru</t>
  </si>
  <si>
    <t>09.5.0.1 Školský klub detí</t>
  </si>
  <si>
    <t>Poistné do VŠZP</t>
  </si>
  <si>
    <t>09.6.0.1 Školská jedáleň</t>
  </si>
  <si>
    <t>Pracovné odevy, obuv a prac. pomôcky</t>
  </si>
  <si>
    <t>Potraviny ŠJ</t>
  </si>
  <si>
    <t>Školský byt</t>
  </si>
  <si>
    <t>10. Sociálne zabezpečenie</t>
  </si>
  <si>
    <t>10.2.0.2 01</t>
  </si>
  <si>
    <t>Výdavky na opatrovateľskú službu</t>
  </si>
  <si>
    <t>Bežné výdavky spolu:</t>
  </si>
  <si>
    <t>Kapitálové výdavky</t>
  </si>
  <si>
    <t>Kanalizácia a ČOV</t>
  </si>
  <si>
    <t>Rekonštrukcia ciest</t>
  </si>
  <si>
    <t>717 002</t>
  </si>
  <si>
    <t>Rekonštrukcia Domu smútku</t>
  </si>
  <si>
    <t xml:space="preserve">Rekonštrukcia ZŠ </t>
  </si>
  <si>
    <t>Workoutové ihrisko</t>
  </si>
  <si>
    <t>Detské ihrisko</t>
  </si>
  <si>
    <t>Konvektomat</t>
  </si>
  <si>
    <t>Kontajner na stojisko kontajnerov</t>
  </si>
  <si>
    <t>717 001</t>
  </si>
  <si>
    <t>Stojisko na kontajnéri</t>
  </si>
  <si>
    <t xml:space="preserve">Výdavkové finančné operácie </t>
  </si>
  <si>
    <t>01.7.0  Transakcie verejného dlhu</t>
  </si>
  <si>
    <t>Účasť na majetku</t>
  </si>
  <si>
    <t>821 005  10</t>
  </si>
  <si>
    <t>Splácanie tuzemskej istiny z bankových úverov dlh.</t>
  </si>
  <si>
    <t>821 005  20</t>
  </si>
  <si>
    <t>821 005  30</t>
  </si>
  <si>
    <t>Splác. tuzemskej istiny z ostatných úverov</t>
  </si>
  <si>
    <t>Výdavkové finančné operácie</t>
  </si>
  <si>
    <t>Rozpočtové výdavky spolu</t>
  </si>
  <si>
    <t xml:space="preserve">Bežné príjmy </t>
  </si>
  <si>
    <t xml:space="preserve">Kapitálové príjmy </t>
  </si>
  <si>
    <t>Príjmové finančné operácie</t>
  </si>
  <si>
    <t>Vlastné príjmy RO s právnou subjektivitou</t>
  </si>
  <si>
    <t>Rozpočtové príjmy spolu</t>
  </si>
  <si>
    <t>Hospodárenie celkom</t>
  </si>
  <si>
    <t>poznámka:</t>
  </si>
  <si>
    <t>výdavky zo štátneho rozpočtu</t>
  </si>
  <si>
    <t>výdavky z obecného rozpočtu</t>
  </si>
  <si>
    <t xml:space="preserve">POZNÁMKA: </t>
  </si>
  <si>
    <t xml:space="preserve">  NÁVRH ROZPOČTU PRÍJMOV NA ROKY 2024 - 2026</t>
  </si>
  <si>
    <t>Daňové príjmy - dane z príjmov, dane z majetku</t>
  </si>
  <si>
    <t>111 003</t>
  </si>
  <si>
    <t>Výnos dane z príjmov poukázany územnej samospráve</t>
  </si>
  <si>
    <t>121 001</t>
  </si>
  <si>
    <t>Daň z pozemkov</t>
  </si>
  <si>
    <t>121 002</t>
  </si>
  <si>
    <t>Daň zo stavieb</t>
  </si>
  <si>
    <t>121 003</t>
  </si>
  <si>
    <t xml:space="preserve">Daň z bytov a nebytových priestorov </t>
  </si>
  <si>
    <t>.</t>
  </si>
  <si>
    <t>Daňové príjmy - dane za špecifické služby</t>
  </si>
  <si>
    <t>133 001</t>
  </si>
  <si>
    <t>Za psa</t>
  </si>
  <si>
    <t>133 012</t>
  </si>
  <si>
    <t>Za úžívanie verejného priestranstva</t>
  </si>
  <si>
    <t>133 013</t>
  </si>
  <si>
    <t>Za komunálne odpady a drobné stavebné odpady</t>
  </si>
  <si>
    <t>za ubytovanie</t>
  </si>
  <si>
    <t>Nedaňové príjmy - príjmy z podnikania a z vlastníctva majetku</t>
  </si>
  <si>
    <t>211 003</t>
  </si>
  <si>
    <t>Dividendy</t>
  </si>
  <si>
    <t>212 002</t>
  </si>
  <si>
    <t>Z prenajatých pozemkov</t>
  </si>
  <si>
    <t>212 003</t>
  </si>
  <si>
    <t>Z prenajatých budov, priestorov, objektov</t>
  </si>
  <si>
    <t>Nedaňové príjmy - administratívne poplatky a iné poplatky a platby</t>
  </si>
  <si>
    <t>221 004</t>
  </si>
  <si>
    <t xml:space="preserve">Správne poplatky </t>
  </si>
  <si>
    <t>221 004 002</t>
  </si>
  <si>
    <t>Správne poplatky - stavebná agenda</t>
  </si>
  <si>
    <t>223 001</t>
  </si>
  <si>
    <t>Poplatky a platby z nepriemyselného a náhodného predaja služieb</t>
  </si>
  <si>
    <t>223 002 004</t>
  </si>
  <si>
    <t>Príspevky detí MŠ</t>
  </si>
  <si>
    <t>223 002 005</t>
  </si>
  <si>
    <t>Príspevky detí ŠKD</t>
  </si>
  <si>
    <t xml:space="preserve">Nedaňové príjmy - úroky z tuzemských úverov, pôžičiek, návr. fin. výpomocí, vkladov </t>
  </si>
  <si>
    <t>Úroky bánk</t>
  </si>
  <si>
    <t>Tuzemské bežné granty a transfery</t>
  </si>
  <si>
    <t xml:space="preserve">312 001 001 </t>
  </si>
  <si>
    <t>312 012 001</t>
  </si>
  <si>
    <t>Transfér zo ŠR - základná škola</t>
  </si>
  <si>
    <t>312 012 002</t>
  </si>
  <si>
    <t>Transfér zo ŠR - matrika</t>
  </si>
  <si>
    <t>312 012 003</t>
  </si>
  <si>
    <t>Transfér zo ŠR - stavebná agenda</t>
  </si>
  <si>
    <t>312 012 004</t>
  </si>
  <si>
    <t>Transfér zo ŠR - životné prostredie</t>
  </si>
  <si>
    <t>312 012 005</t>
  </si>
  <si>
    <t>Transfér zo ŠR - pozemné komunikácie</t>
  </si>
  <si>
    <t>312 012 006</t>
  </si>
  <si>
    <t>Transfér zo ŠR - vzdelávacie poukazy</t>
  </si>
  <si>
    <t>312 012 007</t>
  </si>
  <si>
    <t>Transfér zo ŠR - register obyvateľov</t>
  </si>
  <si>
    <t>312 012 008</t>
  </si>
  <si>
    <t>Transfér zo ŠR - vojnové hroby</t>
  </si>
  <si>
    <t>312 012 009</t>
  </si>
  <si>
    <t>312 012 010</t>
  </si>
  <si>
    <t>Transfér zo ŠR - mzda skladníka CO</t>
  </si>
  <si>
    <t>312 012 011</t>
  </si>
  <si>
    <t>Transfér zo ŠR - register adries</t>
  </si>
  <si>
    <t>Transfér zo ŠR - príspevok UPSVaR - ŠJ</t>
  </si>
  <si>
    <t>Transfer zo ŠR - Dobrovoľná požiarna ochrana</t>
  </si>
  <si>
    <t>Bežné príjmy spolu:</t>
  </si>
  <si>
    <t>Kapitálové príjmy</t>
  </si>
  <si>
    <t>Z predaja verejného vodovodu</t>
  </si>
  <si>
    <t>Tuzemské kapitálové granty a transfery</t>
  </si>
  <si>
    <t xml:space="preserve">Granty </t>
  </si>
  <si>
    <t>Dotácia z PPA - Dom smútku</t>
  </si>
  <si>
    <t>Dotácia z Plánu obnovy - Rekonštrukcia budovy ZŠ zateplením</t>
  </si>
  <si>
    <t>Dotácia z environmentálneho fondu</t>
  </si>
  <si>
    <t>Kapitálové príjmy spolu:</t>
  </si>
  <si>
    <t>Príjmy z ostatných finančných operácií</t>
  </si>
  <si>
    <t>Zostatok prostriedkov z predchádzajúcich rokov</t>
  </si>
  <si>
    <t>454 001</t>
  </si>
  <si>
    <t>Prevod prostriedkov z rezervného fondu obce</t>
  </si>
  <si>
    <t>454 002</t>
  </si>
  <si>
    <t>Prevod prostriedkov z ostatných fondov obce</t>
  </si>
  <si>
    <t>Tuzemské úvery, pôžičky a návratné finančné výpomoci</t>
  </si>
  <si>
    <t>513 002</t>
  </si>
  <si>
    <t>Bankové úvery dlhodobé</t>
  </si>
  <si>
    <t>514 002</t>
  </si>
  <si>
    <t>Ostatné úvery, pôžičky a návratné finančné výpomoci dlhodobé</t>
  </si>
  <si>
    <t>SPP</t>
  </si>
  <si>
    <t>Spolu</t>
  </si>
  <si>
    <t>OÚ</t>
  </si>
  <si>
    <t>ZS</t>
  </si>
  <si>
    <t>VO</t>
  </si>
  <si>
    <t>KD</t>
  </si>
  <si>
    <t>ZSE</t>
  </si>
  <si>
    <t>Svadobka</t>
  </si>
  <si>
    <t>býv.MNV</t>
  </si>
  <si>
    <t>ZŠ+MŠ</t>
  </si>
  <si>
    <t>ŠJ</t>
  </si>
  <si>
    <t>školský byt</t>
  </si>
  <si>
    <r>
      <t xml:space="preserve">           </t>
    </r>
    <r>
      <rPr>
        <b/>
        <sz val="12"/>
        <rFont val="Arial"/>
        <family val="2"/>
      </rPr>
      <t xml:space="preserve"> NÁVRH ROZPOČTU VÝDAVKOV NA ROKY 2025 - 2027</t>
    </r>
  </si>
  <si>
    <t>366 €/mesiac</t>
  </si>
  <si>
    <t>4392€/rok</t>
  </si>
  <si>
    <t>67 €/mesiac</t>
  </si>
  <si>
    <t>Right Power</t>
  </si>
  <si>
    <t>804€/rok</t>
  </si>
  <si>
    <t>Dotácia z ÚPSVR na stravné</t>
  </si>
  <si>
    <t xml:space="preserve">Transfér zo ŠR - materská škola </t>
  </si>
  <si>
    <t>Bežné + Kapitálové výdavky spolu:</t>
  </si>
  <si>
    <t>Transfér zo ŠR - Revitalizácia námestia</t>
  </si>
  <si>
    <t>637</t>
  </si>
  <si>
    <t>Revitalizácia námestia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</si>
</sst>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0_ ;[Red]\-0\ "/>
    <numFmt numFmtId="165" formatCode="#,##0.00\ &quot;Sk&quot;;[Red]\-#,##0.00\ &quot;Sk&quot;"/>
    <numFmt numFmtId="166" formatCode="#,##0\ _S_k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238"/>
    </font>
    <font>
      <b/>
      <sz val="8"/>
      <name val="Arial"/>
      <family val="2"/>
    </font>
    <font>
      <b/>
      <sz val="20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</font>
    <font>
      <b/>
      <i/>
      <sz val="9"/>
      <name val="Arial"/>
      <family val="2"/>
    </font>
    <font>
      <sz val="8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name val="Arial"/>
      <family val="2"/>
    </font>
    <font>
      <i/>
      <sz val="10"/>
      <name val="Times New Roman"/>
      <family val="1"/>
      <charset val="238"/>
    </font>
    <font>
      <b/>
      <sz val="9"/>
      <name val="Arial"/>
      <family val="2"/>
    </font>
    <font>
      <b/>
      <i/>
      <sz val="12"/>
      <name val="Arial"/>
      <family val="2"/>
      <charset val="238"/>
    </font>
    <font>
      <i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sz val="8"/>
      <color rgb="FFFF0000"/>
      <name val="Arial"/>
      <family val="2"/>
    </font>
    <font>
      <i/>
      <sz val="9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9"/>
      <name val="Arial"/>
      <family val="2"/>
    </font>
    <font>
      <sz val="9"/>
      <color rgb="FFFF0000"/>
      <name val="Arial"/>
      <family val="2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8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0" xfId="0" applyAlignment="1">
      <alignment horizontal="center" vertical="center"/>
    </xf>
    <xf numFmtId="0" fontId="2" fillId="0" borderId="7" xfId="0" applyFont="1" applyBorder="1"/>
    <xf numFmtId="0" fontId="2" fillId="0" borderId="0" xfId="0" applyFont="1" applyAlignment="1">
      <alignment wrapText="1"/>
    </xf>
    <xf numFmtId="0" fontId="2" fillId="0" borderId="8" xfId="0" applyFont="1" applyBorder="1"/>
    <xf numFmtId="0" fontId="2" fillId="0" borderId="9" xfId="0" applyFont="1" applyBorder="1"/>
    <xf numFmtId="0" fontId="5" fillId="3" borderId="10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left"/>
    </xf>
    <xf numFmtId="0" fontId="2" fillId="0" borderId="14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3" fillId="5" borderId="10" xfId="0" applyNumberFormat="1" applyFont="1" applyFill="1" applyBorder="1"/>
    <xf numFmtId="0" fontId="9" fillId="5" borderId="3" xfId="0" applyFont="1" applyFill="1" applyBorder="1" applyAlignment="1">
      <alignment horizontal="left"/>
    </xf>
    <xf numFmtId="0" fontId="3" fillId="5" borderId="16" xfId="0" applyFont="1" applyFill="1" applyBorder="1" applyAlignment="1">
      <alignment wrapText="1"/>
    </xf>
    <xf numFmtId="1" fontId="4" fillId="5" borderId="10" xfId="0" applyNumberFormat="1" applyFont="1" applyFill="1" applyBorder="1"/>
    <xf numFmtId="1" fontId="4" fillId="5" borderId="12" xfId="0" applyNumberFormat="1" applyFont="1" applyFill="1" applyBorder="1"/>
    <xf numFmtId="3" fontId="8" fillId="4" borderId="0" xfId="0" applyNumberFormat="1" applyFont="1" applyFill="1"/>
    <xf numFmtId="14" fontId="10" fillId="6" borderId="17" xfId="0" applyNumberFormat="1" applyFont="1" applyFill="1" applyBorder="1"/>
    <xf numFmtId="49" fontId="10" fillId="6" borderId="18" xfId="0" applyNumberFormat="1" applyFont="1" applyFill="1" applyBorder="1" applyAlignment="1">
      <alignment horizontal="left"/>
    </xf>
    <xf numFmtId="0" fontId="10" fillId="6" borderId="18" xfId="0" applyFont="1" applyFill="1" applyBorder="1" applyAlignment="1">
      <alignment wrapText="1"/>
    </xf>
    <xf numFmtId="1" fontId="10" fillId="6" borderId="17" xfId="0" applyNumberFormat="1" applyFont="1" applyFill="1" applyBorder="1"/>
    <xf numFmtId="1" fontId="10" fillId="6" borderId="19" xfId="0" applyNumberFormat="1" applyFont="1" applyFill="1" applyBorder="1"/>
    <xf numFmtId="3" fontId="8" fillId="0" borderId="0" xfId="0" applyNumberFormat="1" applyFont="1"/>
    <xf numFmtId="14" fontId="2" fillId="0" borderId="17" xfId="0" applyNumberFormat="1" applyFont="1" applyBorder="1"/>
    <xf numFmtId="49" fontId="2" fillId="0" borderId="20" xfId="0" applyNumberFormat="1" applyFont="1" applyBorder="1" applyAlignment="1">
      <alignment horizontal="left"/>
    </xf>
    <xf numFmtId="0" fontId="2" fillId="0" borderId="18" xfId="0" applyFont="1" applyBorder="1" applyAlignment="1">
      <alignment wrapText="1"/>
    </xf>
    <xf numFmtId="1" fontId="11" fillId="0" borderId="17" xfId="0" applyNumberFormat="1" applyFont="1" applyBorder="1"/>
    <xf numFmtId="1" fontId="2" fillId="0" borderId="19" xfId="0" applyNumberFormat="1" applyFont="1" applyBorder="1"/>
    <xf numFmtId="3" fontId="2" fillId="0" borderId="0" xfId="0" applyNumberFormat="1" applyFont="1"/>
    <xf numFmtId="0" fontId="2" fillId="0" borderId="17" xfId="0" applyFont="1" applyBorder="1"/>
    <xf numFmtId="0" fontId="12" fillId="6" borderId="17" xfId="0" applyFont="1" applyFill="1" applyBorder="1"/>
    <xf numFmtId="0" fontId="10" fillId="6" borderId="21" xfId="0" applyFont="1" applyFill="1" applyBorder="1" applyAlignment="1">
      <alignment wrapText="1"/>
    </xf>
    <xf numFmtId="3" fontId="13" fillId="0" borderId="0" xfId="0" applyNumberFormat="1" applyFont="1"/>
    <xf numFmtId="49" fontId="2" fillId="0" borderId="22" xfId="0" applyNumberFormat="1" applyFont="1" applyBorder="1" applyAlignment="1">
      <alignment horizontal="left"/>
    </xf>
    <xf numFmtId="0" fontId="2" fillId="0" borderId="19" xfId="0" applyFont="1" applyBorder="1" applyAlignment="1">
      <alignment wrapText="1"/>
    </xf>
    <xf numFmtId="1" fontId="11" fillId="7" borderId="17" xfId="0" applyNumberFormat="1" applyFont="1" applyFill="1" applyBorder="1"/>
    <xf numFmtId="0" fontId="10" fillId="6" borderId="17" xfId="0" applyFont="1" applyFill="1" applyBorder="1"/>
    <xf numFmtId="0" fontId="10" fillId="6" borderId="18" xfId="0" applyFont="1" applyFill="1" applyBorder="1"/>
    <xf numFmtId="3" fontId="14" fillId="0" borderId="0" xfId="0" applyNumberFormat="1" applyFont="1"/>
    <xf numFmtId="0" fontId="15" fillId="8" borderId="17" xfId="0" applyFont="1" applyFill="1" applyBorder="1"/>
    <xf numFmtId="49" fontId="15" fillId="8" borderId="18" xfId="0" applyNumberFormat="1" applyFont="1" applyFill="1" applyBorder="1" applyAlignment="1">
      <alignment horizontal="left"/>
    </xf>
    <xf numFmtId="0" fontId="15" fillId="8" borderId="18" xfId="0" applyFont="1" applyFill="1" applyBorder="1"/>
    <xf numFmtId="1" fontId="15" fillId="8" borderId="17" xfId="0" applyNumberFormat="1" applyFont="1" applyFill="1" applyBorder="1"/>
    <xf numFmtId="1" fontId="15" fillId="8" borderId="19" xfId="0" applyNumberFormat="1" applyFont="1" applyFill="1" applyBorder="1"/>
    <xf numFmtId="49" fontId="11" fillId="0" borderId="22" xfId="0" applyNumberFormat="1" applyFont="1" applyBorder="1" applyAlignment="1">
      <alignment horizontal="left"/>
    </xf>
    <xf numFmtId="0" fontId="11" fillId="0" borderId="19" xfId="0" applyFont="1" applyBorder="1" applyAlignment="1">
      <alignment wrapText="1"/>
    </xf>
    <xf numFmtId="0" fontId="14" fillId="8" borderId="17" xfId="0" applyFont="1" applyFill="1" applyBorder="1"/>
    <xf numFmtId="0" fontId="15" fillId="8" borderId="18" xfId="0" applyFont="1" applyFill="1" applyBorder="1" applyAlignment="1">
      <alignment wrapText="1"/>
    </xf>
    <xf numFmtId="0" fontId="11" fillId="0" borderId="18" xfId="0" applyFont="1" applyBorder="1" applyAlignment="1">
      <alignment wrapText="1"/>
    </xf>
    <xf numFmtId="49" fontId="11" fillId="0" borderId="20" xfId="0" applyNumberFormat="1" applyFont="1" applyBorder="1" applyAlignment="1">
      <alignment horizontal="left"/>
    </xf>
    <xf numFmtId="49" fontId="16" fillId="6" borderId="20" xfId="0" applyNumberFormat="1" applyFont="1" applyFill="1" applyBorder="1" applyAlignment="1">
      <alignment horizontal="left"/>
    </xf>
    <xf numFmtId="0" fontId="16" fillId="6" borderId="19" xfId="0" applyFont="1" applyFill="1" applyBorder="1" applyAlignment="1">
      <alignment wrapText="1"/>
    </xf>
    <xf numFmtId="1" fontId="16" fillId="6" borderId="17" xfId="0" applyNumberFormat="1" applyFont="1" applyFill="1" applyBorder="1"/>
    <xf numFmtId="1" fontId="16" fillId="6" borderId="19" xfId="0" applyNumberFormat="1" applyFont="1" applyFill="1" applyBorder="1"/>
    <xf numFmtId="0" fontId="12" fillId="6" borderId="23" xfId="0" applyFont="1" applyFill="1" applyBorder="1"/>
    <xf numFmtId="49" fontId="16" fillId="6" borderId="24" xfId="0" applyNumberFormat="1" applyFont="1" applyFill="1" applyBorder="1" applyAlignment="1">
      <alignment horizontal="left"/>
    </xf>
    <xf numFmtId="0" fontId="16" fillId="6" borderId="25" xfId="0" applyFont="1" applyFill="1" applyBorder="1" applyAlignment="1">
      <alignment wrapText="1"/>
    </xf>
    <xf numFmtId="1" fontId="16" fillId="6" borderId="23" xfId="0" applyNumberFormat="1" applyFont="1" applyFill="1" applyBorder="1"/>
    <xf numFmtId="1" fontId="16" fillId="6" borderId="25" xfId="0" applyNumberFormat="1" applyFont="1" applyFill="1" applyBorder="1"/>
    <xf numFmtId="0" fontId="12" fillId="6" borderId="5" xfId="0" applyFont="1" applyFill="1" applyBorder="1"/>
    <xf numFmtId="49" fontId="16" fillId="6" borderId="26" xfId="0" applyNumberFormat="1" applyFont="1" applyFill="1" applyBorder="1" applyAlignment="1">
      <alignment horizontal="left"/>
    </xf>
    <xf numFmtId="0" fontId="16" fillId="6" borderId="27" xfId="0" applyFont="1" applyFill="1" applyBorder="1" applyAlignment="1">
      <alignment wrapText="1"/>
    </xf>
    <xf numFmtId="1" fontId="16" fillId="6" borderId="5" xfId="0" applyNumberFormat="1" applyFont="1" applyFill="1" applyBorder="1"/>
    <xf numFmtId="1" fontId="16" fillId="6" borderId="27" xfId="0" applyNumberFormat="1" applyFont="1" applyFill="1" applyBorder="1"/>
    <xf numFmtId="0" fontId="12" fillId="7" borderId="3" xfId="0" applyFont="1" applyFill="1" applyBorder="1"/>
    <xf numFmtId="49" fontId="16" fillId="7" borderId="3" xfId="0" applyNumberFormat="1" applyFont="1" applyFill="1" applyBorder="1" applyAlignment="1">
      <alignment horizontal="left"/>
    </xf>
    <xf numFmtId="0" fontId="16" fillId="7" borderId="3" xfId="0" applyFont="1" applyFill="1" applyBorder="1" applyAlignment="1">
      <alignment wrapText="1"/>
    </xf>
    <xf numFmtId="1" fontId="16" fillId="7" borderId="3" xfId="0" applyNumberFormat="1" applyFont="1" applyFill="1" applyBorder="1"/>
    <xf numFmtId="0" fontId="12" fillId="7" borderId="0" xfId="0" applyFont="1" applyFill="1"/>
    <xf numFmtId="49" fontId="16" fillId="7" borderId="0" xfId="0" applyNumberFormat="1" applyFont="1" applyFill="1" applyAlignment="1">
      <alignment horizontal="left"/>
    </xf>
    <xf numFmtId="0" fontId="16" fillId="7" borderId="0" xfId="0" applyFont="1" applyFill="1" applyAlignment="1">
      <alignment wrapText="1"/>
    </xf>
    <xf numFmtId="1" fontId="16" fillId="7" borderId="0" xfId="0" applyNumberFormat="1" applyFont="1" applyFill="1"/>
    <xf numFmtId="0" fontId="3" fillId="5" borderId="10" xfId="0" applyFont="1" applyFill="1" applyBorder="1"/>
    <xf numFmtId="0" fontId="9" fillId="5" borderId="16" xfId="0" applyFont="1" applyFill="1" applyBorder="1" applyAlignment="1">
      <alignment horizontal="left"/>
    </xf>
    <xf numFmtId="0" fontId="10" fillId="6" borderId="18" xfId="0" applyFont="1" applyFill="1" applyBorder="1" applyAlignment="1">
      <alignment horizontal="left"/>
    </xf>
    <xf numFmtId="0" fontId="2" fillId="0" borderId="28" xfId="0" applyFont="1" applyBorder="1"/>
    <xf numFmtId="1" fontId="2" fillId="0" borderId="29" xfId="0" applyNumberFormat="1" applyFont="1" applyBorder="1" applyAlignment="1">
      <alignment horizontal="left"/>
    </xf>
    <xf numFmtId="0" fontId="2" fillId="0" borderId="30" xfId="0" applyFont="1" applyBorder="1" applyAlignment="1">
      <alignment wrapText="1"/>
    </xf>
    <xf numFmtId="1" fontId="11" fillId="0" borderId="31" xfId="0" applyNumberFormat="1" applyFont="1" applyBorder="1"/>
    <xf numFmtId="1" fontId="2" fillId="0" borderId="32" xfId="0" applyNumberFormat="1" applyFont="1" applyBorder="1"/>
    <xf numFmtId="0" fontId="2" fillId="0" borderId="33" xfId="0" applyFont="1" applyBorder="1"/>
    <xf numFmtId="1" fontId="2" fillId="0" borderId="33" xfId="0" applyNumberFormat="1" applyFont="1" applyBorder="1" applyAlignment="1">
      <alignment horizontal="left"/>
    </xf>
    <xf numFmtId="0" fontId="2" fillId="0" borderId="33" xfId="0" applyFont="1" applyBorder="1" applyAlignment="1">
      <alignment wrapText="1"/>
    </xf>
    <xf numFmtId="1" fontId="11" fillId="0" borderId="33" xfId="0" applyNumberFormat="1" applyFont="1" applyBorder="1"/>
    <xf numFmtId="1" fontId="2" fillId="0" borderId="33" xfId="0" applyNumberFormat="1" applyFont="1" applyBorder="1"/>
    <xf numFmtId="0" fontId="17" fillId="5" borderId="10" xfId="0" applyFont="1" applyFill="1" applyBorder="1"/>
    <xf numFmtId="0" fontId="4" fillId="5" borderId="16" xfId="0" applyFont="1" applyFill="1" applyBorder="1" applyAlignment="1">
      <alignment wrapText="1"/>
    </xf>
    <xf numFmtId="1" fontId="10" fillId="6" borderId="18" xfId="0" applyNumberFormat="1" applyFont="1" applyFill="1" applyBorder="1" applyAlignment="1">
      <alignment horizontal="left"/>
    </xf>
    <xf numFmtId="0" fontId="18" fillId="0" borderId="17" xfId="0" applyFont="1" applyBorder="1"/>
    <xf numFmtId="1" fontId="2" fillId="0" borderId="20" xfId="0" applyNumberFormat="1" applyFont="1" applyBorder="1" applyAlignment="1">
      <alignment horizontal="left"/>
    </xf>
    <xf numFmtId="0" fontId="11" fillId="0" borderId="21" xfId="0" applyFont="1" applyBorder="1" applyAlignment="1">
      <alignment wrapText="1"/>
    </xf>
    <xf numFmtId="0" fontId="18" fillId="8" borderId="17" xfId="0" applyFont="1" applyFill="1" applyBorder="1"/>
    <xf numFmtId="1" fontId="15" fillId="8" borderId="18" xfId="0" applyNumberFormat="1" applyFont="1" applyFill="1" applyBorder="1" applyAlignment="1">
      <alignment horizontal="left"/>
    </xf>
    <xf numFmtId="0" fontId="18" fillId="7" borderId="17" xfId="0" applyFont="1" applyFill="1" applyBorder="1"/>
    <xf numFmtId="1" fontId="11" fillId="7" borderId="20" xfId="0" applyNumberFormat="1" applyFont="1" applyFill="1" applyBorder="1" applyAlignment="1">
      <alignment horizontal="left"/>
    </xf>
    <xf numFmtId="0" fontId="11" fillId="7" borderId="18" xfId="0" applyFont="1" applyFill="1" applyBorder="1" applyAlignment="1">
      <alignment wrapText="1"/>
    </xf>
    <xf numFmtId="1" fontId="11" fillId="7" borderId="19" xfId="0" applyNumberFormat="1" applyFont="1" applyFill="1" applyBorder="1"/>
    <xf numFmtId="0" fontId="11" fillId="7" borderId="19" xfId="0" applyFont="1" applyFill="1" applyBorder="1" applyAlignment="1">
      <alignment wrapText="1"/>
    </xf>
    <xf numFmtId="0" fontId="12" fillId="6" borderId="28" xfId="0" applyFont="1" applyFill="1" applyBorder="1"/>
    <xf numFmtId="1" fontId="12" fillId="6" borderId="34" xfId="0" applyNumberFormat="1" applyFont="1" applyFill="1" applyBorder="1" applyAlignment="1">
      <alignment horizontal="left"/>
    </xf>
    <xf numFmtId="0" fontId="12" fillId="6" borderId="34" xfId="0" applyFont="1" applyFill="1" applyBorder="1" applyAlignment="1">
      <alignment wrapText="1"/>
    </xf>
    <xf numFmtId="1" fontId="12" fillId="6" borderId="35" xfId="0" applyNumberFormat="1" applyFont="1" applyFill="1" applyBorder="1"/>
    <xf numFmtId="1" fontId="12" fillId="6" borderId="30" xfId="0" applyNumberFormat="1" applyFont="1" applyFill="1" applyBorder="1"/>
    <xf numFmtId="1" fontId="12" fillId="6" borderId="32" xfId="0" applyNumberFormat="1" applyFont="1" applyFill="1" applyBorder="1"/>
    <xf numFmtId="0" fontId="13" fillId="7" borderId="0" xfId="0" applyFont="1" applyFill="1"/>
    <xf numFmtId="1" fontId="11" fillId="7" borderId="0" xfId="0" applyNumberFormat="1" applyFont="1" applyFill="1" applyAlignment="1">
      <alignment horizontal="left"/>
    </xf>
    <xf numFmtId="0" fontId="11" fillId="7" borderId="0" xfId="0" applyFont="1" applyFill="1" applyAlignment="1">
      <alignment wrapText="1"/>
    </xf>
    <xf numFmtId="1" fontId="19" fillId="7" borderId="0" xfId="0" applyNumberFormat="1" applyFont="1" applyFill="1"/>
    <xf numFmtId="1" fontId="11" fillId="7" borderId="0" xfId="0" applyNumberFormat="1" applyFont="1" applyFill="1"/>
    <xf numFmtId="3" fontId="2" fillId="0" borderId="0" xfId="0" applyNumberFormat="1" applyFont="1" applyAlignment="1">
      <alignment horizontal="left"/>
    </xf>
    <xf numFmtId="1" fontId="20" fillId="0" borderId="0" xfId="0" applyNumberFormat="1" applyFont="1"/>
    <xf numFmtId="1" fontId="13" fillId="0" borderId="0" xfId="0" applyNumberFormat="1" applyFont="1"/>
    <xf numFmtId="1" fontId="2" fillId="0" borderId="0" xfId="0" applyNumberFormat="1" applyFont="1"/>
    <xf numFmtId="1" fontId="2" fillId="0" borderId="31" xfId="0" applyNumberFormat="1" applyFont="1" applyBorder="1"/>
    <xf numFmtId="1" fontId="2" fillId="0" borderId="0" xfId="0" applyNumberFormat="1" applyFont="1" applyAlignment="1">
      <alignment horizontal="left"/>
    </xf>
    <xf numFmtId="1" fontId="19" fillId="0" borderId="0" xfId="0" applyNumberFormat="1" applyFont="1"/>
    <xf numFmtId="1" fontId="11" fillId="0" borderId="0" xfId="0" applyNumberFormat="1" applyFont="1"/>
    <xf numFmtId="1" fontId="21" fillId="0" borderId="0" xfId="0" applyNumberFormat="1" applyFont="1"/>
    <xf numFmtId="0" fontId="12" fillId="6" borderId="36" xfId="0" applyFont="1" applyFill="1" applyBorder="1" applyAlignment="1">
      <alignment horizontal="left"/>
    </xf>
    <xf numFmtId="0" fontId="12" fillId="6" borderId="36" xfId="0" applyFont="1" applyFill="1" applyBorder="1" applyAlignment="1">
      <alignment wrapText="1"/>
    </xf>
    <xf numFmtId="1" fontId="12" fillId="6" borderId="23" xfId="0" applyNumberFormat="1" applyFont="1" applyFill="1" applyBorder="1"/>
    <xf numFmtId="1" fontId="12" fillId="6" borderId="25" xfId="0" applyNumberFormat="1" applyFont="1" applyFill="1" applyBorder="1"/>
    <xf numFmtId="1" fontId="2" fillId="0" borderId="37" xfId="0" applyNumberFormat="1" applyFont="1" applyBorder="1" applyAlignment="1">
      <alignment horizontal="left"/>
    </xf>
    <xf numFmtId="1" fontId="11" fillId="0" borderId="13" xfId="0" applyNumberFormat="1" applyFont="1" applyBorder="1"/>
    <xf numFmtId="1" fontId="2" fillId="0" borderId="15" xfId="0" applyNumberFormat="1" applyFont="1" applyBorder="1"/>
    <xf numFmtId="0" fontId="12" fillId="8" borderId="20" xfId="0" applyFont="1" applyFill="1" applyBorder="1"/>
    <xf numFmtId="0" fontId="22" fillId="8" borderId="20" xfId="0" applyFont="1" applyFill="1" applyBorder="1" applyAlignment="1">
      <alignment horizontal="left"/>
    </xf>
    <xf numFmtId="0" fontId="22" fillId="8" borderId="20" xfId="0" applyFont="1" applyFill="1" applyBorder="1"/>
    <xf numFmtId="1" fontId="10" fillId="8" borderId="20" xfId="0" applyNumberFormat="1" applyFont="1" applyFill="1" applyBorder="1"/>
    <xf numFmtId="0" fontId="2" fillId="0" borderId="20" xfId="0" applyFont="1" applyBorder="1"/>
    <xf numFmtId="3" fontId="2" fillId="0" borderId="20" xfId="0" applyNumberFormat="1" applyFont="1" applyBorder="1" applyAlignment="1">
      <alignment horizontal="left"/>
    </xf>
    <xf numFmtId="1" fontId="11" fillId="7" borderId="20" xfId="0" applyNumberFormat="1" applyFont="1" applyFill="1" applyBorder="1"/>
    <xf numFmtId="1" fontId="11" fillId="0" borderId="20" xfId="0" applyNumberFormat="1" applyFont="1" applyBorder="1"/>
    <xf numFmtId="0" fontId="11" fillId="0" borderId="0" xfId="0" applyFont="1" applyAlignment="1">
      <alignment wrapText="1"/>
    </xf>
    <xf numFmtId="0" fontId="9" fillId="5" borderId="3" xfId="0" applyFont="1" applyFill="1" applyBorder="1" applyAlignment="1">
      <alignment wrapText="1"/>
    </xf>
    <xf numFmtId="0" fontId="12" fillId="6" borderId="18" xfId="0" applyFont="1" applyFill="1" applyBorder="1" applyAlignment="1">
      <alignment horizontal="left"/>
    </xf>
    <xf numFmtId="0" fontId="12" fillId="6" borderId="38" xfId="0" applyFont="1" applyFill="1" applyBorder="1" applyAlignment="1">
      <alignment wrapText="1"/>
    </xf>
    <xf numFmtId="1" fontId="12" fillId="6" borderId="39" xfId="0" applyNumberFormat="1" applyFont="1" applyFill="1" applyBorder="1"/>
    <xf numFmtId="1" fontId="12" fillId="6" borderId="17" xfId="0" applyNumberFormat="1" applyFont="1" applyFill="1" applyBorder="1"/>
    <xf numFmtId="1" fontId="12" fillId="6" borderId="19" xfId="0" applyNumberFormat="1" applyFont="1" applyFill="1" applyBorder="1"/>
    <xf numFmtId="1" fontId="15" fillId="8" borderId="36" xfId="0" applyNumberFormat="1" applyFont="1" applyFill="1" applyBorder="1" applyAlignment="1">
      <alignment horizontal="left"/>
    </xf>
    <xf numFmtId="0" fontId="15" fillId="8" borderId="36" xfId="0" applyFont="1" applyFill="1" applyBorder="1"/>
    <xf numFmtId="1" fontId="2" fillId="0" borderId="22" xfId="0" applyNumberFormat="1" applyFont="1" applyBorder="1" applyAlignment="1">
      <alignment horizontal="left"/>
    </xf>
    <xf numFmtId="1" fontId="11" fillId="0" borderId="19" xfId="0" applyNumberFormat="1" applyFont="1" applyBorder="1"/>
    <xf numFmtId="3" fontId="11" fillId="0" borderId="0" xfId="0" applyNumberFormat="1" applyFont="1"/>
    <xf numFmtId="0" fontId="12" fillId="8" borderId="23" xfId="0" applyFont="1" applyFill="1" applyBorder="1"/>
    <xf numFmtId="1" fontId="15" fillId="8" borderId="23" xfId="0" applyNumberFormat="1" applyFont="1" applyFill="1" applyBorder="1"/>
    <xf numFmtId="1" fontId="15" fillId="8" borderId="25" xfId="0" applyNumberFormat="1" applyFont="1" applyFill="1" applyBorder="1"/>
    <xf numFmtId="1" fontId="2" fillId="0" borderId="34" xfId="0" applyNumberFormat="1" applyFont="1" applyBorder="1" applyAlignment="1">
      <alignment horizontal="left"/>
    </xf>
    <xf numFmtId="0" fontId="2" fillId="0" borderId="32" xfId="0" applyFont="1" applyBorder="1" applyAlignment="1">
      <alignment wrapText="1"/>
    </xf>
    <xf numFmtId="1" fontId="11" fillId="0" borderId="28" xfId="0" applyNumberFormat="1" applyFont="1" applyBorder="1"/>
    <xf numFmtId="1" fontId="11" fillId="0" borderId="32" xfId="0" applyNumberFormat="1" applyFont="1" applyBorder="1"/>
    <xf numFmtId="3" fontId="11" fillId="0" borderId="0" xfId="0" applyNumberFormat="1" applyFont="1" applyAlignment="1">
      <alignment horizontal="left"/>
    </xf>
    <xf numFmtId="1" fontId="20" fillId="0" borderId="1" xfId="0" applyNumberFormat="1" applyFont="1" applyBorder="1"/>
    <xf numFmtId="1" fontId="13" fillId="0" borderId="1" xfId="0" applyNumberFormat="1" applyFont="1" applyBorder="1"/>
    <xf numFmtId="1" fontId="2" fillId="0" borderId="1" xfId="0" applyNumberFormat="1" applyFont="1" applyBorder="1"/>
    <xf numFmtId="0" fontId="3" fillId="5" borderId="23" xfId="0" applyFont="1" applyFill="1" applyBorder="1"/>
    <xf numFmtId="0" fontId="9" fillId="5" borderId="0" xfId="0" applyFont="1" applyFill="1" applyAlignment="1">
      <alignment horizontal="left"/>
    </xf>
    <xf numFmtId="0" fontId="3" fillId="5" borderId="36" xfId="0" applyFont="1" applyFill="1" applyBorder="1" applyAlignment="1">
      <alignment wrapText="1"/>
    </xf>
    <xf numFmtId="1" fontId="4" fillId="5" borderId="23" xfId="0" applyNumberFormat="1" applyFont="1" applyFill="1" applyBorder="1"/>
    <xf numFmtId="1" fontId="4" fillId="5" borderId="25" xfId="0" applyNumberFormat="1" applyFont="1" applyFill="1" applyBorder="1"/>
    <xf numFmtId="3" fontId="8" fillId="7" borderId="0" xfId="0" applyNumberFormat="1" applyFont="1" applyFill="1"/>
    <xf numFmtId="3" fontId="13" fillId="7" borderId="0" xfId="0" applyNumberFormat="1" applyFont="1" applyFill="1"/>
    <xf numFmtId="1" fontId="2" fillId="7" borderId="28" xfId="0" applyNumberFormat="1" applyFont="1" applyFill="1" applyBorder="1"/>
    <xf numFmtId="0" fontId="2" fillId="0" borderId="3" xfId="0" applyFont="1" applyBorder="1"/>
    <xf numFmtId="1" fontId="2" fillId="0" borderId="3" xfId="0" applyNumberFormat="1" applyFont="1" applyBorder="1"/>
    <xf numFmtId="0" fontId="3" fillId="5" borderId="16" xfId="0" applyFont="1" applyFill="1" applyBorder="1" applyAlignment="1">
      <alignment horizontal="left"/>
    </xf>
    <xf numFmtId="0" fontId="9" fillId="5" borderId="16" xfId="0" applyFont="1" applyFill="1" applyBorder="1" applyAlignment="1">
      <alignment wrapText="1"/>
    </xf>
    <xf numFmtId="1" fontId="4" fillId="5" borderId="40" xfId="0" applyNumberFormat="1" applyFont="1" applyFill="1" applyBorder="1"/>
    <xf numFmtId="1" fontId="10" fillId="6" borderId="39" xfId="0" applyNumberFormat="1" applyFont="1" applyFill="1" applyBorder="1"/>
    <xf numFmtId="0" fontId="13" fillId="0" borderId="28" xfId="0" applyFont="1" applyBorder="1"/>
    <xf numFmtId="0" fontId="11" fillId="0" borderId="32" xfId="0" applyFont="1" applyBorder="1" applyAlignment="1">
      <alignment wrapText="1"/>
    </xf>
    <xf numFmtId="1" fontId="2" fillId="0" borderId="28" xfId="0" applyNumberFormat="1" applyFont="1" applyBorder="1"/>
    <xf numFmtId="0" fontId="13" fillId="0" borderId="3" xfId="0" applyFont="1" applyBorder="1"/>
    <xf numFmtId="1" fontId="2" fillId="0" borderId="3" xfId="0" applyNumberFormat="1" applyFont="1" applyBorder="1" applyAlignment="1">
      <alignment horizontal="left"/>
    </xf>
    <xf numFmtId="0" fontId="11" fillId="0" borderId="3" xfId="0" applyFont="1" applyBorder="1" applyAlignment="1">
      <alignment wrapText="1"/>
    </xf>
    <xf numFmtId="1" fontId="19" fillId="0" borderId="3" xfId="0" applyNumberFormat="1" applyFont="1" applyBorder="1"/>
    <xf numFmtId="1" fontId="11" fillId="0" borderId="3" xfId="0" applyNumberFormat="1" applyFont="1" applyBorder="1"/>
    <xf numFmtId="0" fontId="13" fillId="0" borderId="0" xfId="0" applyFont="1"/>
    <xf numFmtId="0" fontId="15" fillId="8" borderId="18" xfId="0" applyFont="1" applyFill="1" applyBorder="1" applyAlignment="1">
      <alignment horizontal="left"/>
    </xf>
    <xf numFmtId="0" fontId="13" fillId="0" borderId="20" xfId="0" applyFont="1" applyBorder="1"/>
    <xf numFmtId="0" fontId="11" fillId="0" borderId="20" xfId="0" applyFont="1" applyBorder="1" applyAlignment="1">
      <alignment wrapText="1"/>
    </xf>
    <xf numFmtId="1" fontId="2" fillId="0" borderId="20" xfId="0" applyNumberFormat="1" applyFont="1" applyBorder="1"/>
    <xf numFmtId="0" fontId="13" fillId="0" borderId="1" xfId="0" applyFont="1" applyBorder="1"/>
    <xf numFmtId="1" fontId="2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wrapText="1"/>
    </xf>
    <xf numFmtId="1" fontId="19" fillId="0" borderId="1" xfId="0" applyNumberFormat="1" applyFont="1" applyBorder="1"/>
    <xf numFmtId="1" fontId="11" fillId="0" borderId="1" xfId="0" applyNumberFormat="1" applyFont="1" applyBorder="1"/>
    <xf numFmtId="1" fontId="12" fillId="6" borderId="41" xfId="0" applyNumberFormat="1" applyFont="1" applyFill="1" applyBorder="1"/>
    <xf numFmtId="3" fontId="16" fillId="4" borderId="0" xfId="0" applyNumberFormat="1" applyFont="1" applyFill="1"/>
    <xf numFmtId="1" fontId="15" fillId="8" borderId="39" xfId="0" applyNumberFormat="1" applyFont="1" applyFill="1" applyBorder="1"/>
    <xf numFmtId="0" fontId="13" fillId="0" borderId="17" xfId="0" applyFont="1" applyBorder="1"/>
    <xf numFmtId="0" fontId="2" fillId="0" borderId="22" xfId="0" applyFont="1" applyBorder="1" applyAlignment="1">
      <alignment horizontal="left"/>
    </xf>
    <xf numFmtId="1" fontId="11" fillId="0" borderId="39" xfId="0" applyNumberFormat="1" applyFont="1" applyBorder="1"/>
    <xf numFmtId="0" fontId="15" fillId="8" borderId="23" xfId="0" applyFont="1" applyFill="1" applyBorder="1"/>
    <xf numFmtId="0" fontId="15" fillId="8" borderId="36" xfId="0" applyFont="1" applyFill="1" applyBorder="1" applyAlignment="1">
      <alignment horizontal="left"/>
    </xf>
    <xf numFmtId="1" fontId="15" fillId="8" borderId="41" xfId="0" applyNumberFormat="1" applyFont="1" applyFill="1" applyBorder="1"/>
    <xf numFmtId="1" fontId="11" fillId="0" borderId="35" xfId="0" applyNumberFormat="1" applyFont="1" applyBorder="1"/>
    <xf numFmtId="0" fontId="21" fillId="0" borderId="0" xfId="0" applyFont="1"/>
    <xf numFmtId="0" fontId="18" fillId="0" borderId="0" xfId="0" applyFont="1" applyAlignment="1">
      <alignment wrapText="1"/>
    </xf>
    <xf numFmtId="1" fontId="23" fillId="0" borderId="0" xfId="0" applyNumberFormat="1" applyFont="1"/>
    <xf numFmtId="0" fontId="3" fillId="5" borderId="42" xfId="0" applyFont="1" applyFill="1" applyBorder="1" applyAlignment="1">
      <alignment wrapText="1"/>
    </xf>
    <xf numFmtId="0" fontId="10" fillId="6" borderId="28" xfId="0" applyFont="1" applyFill="1" applyBorder="1"/>
    <xf numFmtId="1" fontId="10" fillId="6" borderId="34" xfId="0" applyNumberFormat="1" applyFont="1" applyFill="1" applyBorder="1" applyAlignment="1">
      <alignment horizontal="left"/>
    </xf>
    <xf numFmtId="0" fontId="10" fillId="6" borderId="32" xfId="0" applyFont="1" applyFill="1" applyBorder="1"/>
    <xf numFmtId="1" fontId="24" fillId="6" borderId="28" xfId="0" applyNumberFormat="1" applyFont="1" applyFill="1" applyBorder="1"/>
    <xf numFmtId="1" fontId="24" fillId="6" borderId="32" xfId="0" applyNumberFormat="1" applyFont="1" applyFill="1" applyBorder="1"/>
    <xf numFmtId="0" fontId="10" fillId="7" borderId="3" xfId="0" applyFont="1" applyFill="1" applyBorder="1"/>
    <xf numFmtId="3" fontId="10" fillId="7" borderId="3" xfId="0" applyNumberFormat="1" applyFont="1" applyFill="1" applyBorder="1" applyAlignment="1">
      <alignment horizontal="left"/>
    </xf>
    <xf numFmtId="1" fontId="25" fillId="7" borderId="3" xfId="0" applyNumberFormat="1" applyFont="1" applyFill="1" applyBorder="1"/>
    <xf numFmtId="1" fontId="24" fillId="7" borderId="3" xfId="0" applyNumberFormat="1" applyFont="1" applyFill="1" applyBorder="1"/>
    <xf numFmtId="0" fontId="14" fillId="0" borderId="1" xfId="0" applyFont="1" applyBorder="1"/>
    <xf numFmtId="3" fontId="14" fillId="0" borderId="1" xfId="0" applyNumberFormat="1" applyFont="1" applyBorder="1" applyAlignment="1">
      <alignment horizontal="left"/>
    </xf>
    <xf numFmtId="0" fontId="9" fillId="5" borderId="42" xfId="0" applyFont="1" applyFill="1" applyBorder="1" applyAlignment="1">
      <alignment wrapText="1"/>
    </xf>
    <xf numFmtId="0" fontId="10" fillId="6" borderId="23" xfId="0" applyFont="1" applyFill="1" applyBorder="1"/>
    <xf numFmtId="0" fontId="14" fillId="0" borderId="17" xfId="0" applyFont="1" applyBorder="1"/>
    <xf numFmtId="0" fontId="14" fillId="0" borderId="28" xfId="0" applyFont="1" applyBorder="1"/>
    <xf numFmtId="0" fontId="14" fillId="0" borderId="3" xfId="0" applyFont="1" applyBorder="1"/>
    <xf numFmtId="3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wrapText="1"/>
    </xf>
    <xf numFmtId="3" fontId="2" fillId="0" borderId="1" xfId="0" applyNumberFormat="1" applyFont="1" applyBorder="1" applyAlignment="1">
      <alignment horizontal="left"/>
    </xf>
    <xf numFmtId="1" fontId="11" fillId="0" borderId="34" xfId="0" applyNumberFormat="1" applyFont="1" applyBorder="1" applyAlignment="1">
      <alignment horizontal="left"/>
    </xf>
    <xf numFmtId="0" fontId="11" fillId="0" borderId="32" xfId="0" applyFont="1" applyBorder="1"/>
    <xf numFmtId="0" fontId="14" fillId="0" borderId="0" xfId="0" applyFont="1"/>
    <xf numFmtId="0" fontId="11" fillId="0" borderId="0" xfId="0" applyFont="1"/>
    <xf numFmtId="3" fontId="9" fillId="5" borderId="16" xfId="0" applyNumberFormat="1" applyFont="1" applyFill="1" applyBorder="1" applyAlignment="1">
      <alignment horizontal="left"/>
    </xf>
    <xf numFmtId="0" fontId="9" fillId="5" borderId="16" xfId="0" applyFont="1" applyFill="1" applyBorder="1"/>
    <xf numFmtId="3" fontId="8" fillId="4" borderId="7" xfId="0" applyNumberFormat="1" applyFont="1" applyFill="1" applyBorder="1"/>
    <xf numFmtId="3" fontId="12" fillId="6" borderId="36" xfId="0" applyNumberFormat="1" applyFont="1" applyFill="1" applyBorder="1" applyAlignment="1">
      <alignment horizontal="left"/>
    </xf>
    <xf numFmtId="0" fontId="12" fillId="6" borderId="36" xfId="0" applyFont="1" applyFill="1" applyBorder="1"/>
    <xf numFmtId="3" fontId="12" fillId="4" borderId="7" xfId="0" applyNumberFormat="1" applyFont="1" applyFill="1" applyBorder="1"/>
    <xf numFmtId="3" fontId="2" fillId="0" borderId="7" xfId="0" applyNumberFormat="1" applyFont="1" applyBorder="1"/>
    <xf numFmtId="1" fontId="11" fillId="0" borderId="22" xfId="0" applyNumberFormat="1" applyFont="1" applyBorder="1" applyAlignment="1">
      <alignment horizontal="left"/>
    </xf>
    <xf numFmtId="3" fontId="11" fillId="0" borderId="7" xfId="0" applyNumberFormat="1" applyFont="1" applyBorder="1"/>
    <xf numFmtId="14" fontId="15" fillId="8" borderId="17" xfId="0" applyNumberFormat="1" applyFont="1" applyFill="1" applyBorder="1"/>
    <xf numFmtId="3" fontId="13" fillId="0" borderId="7" xfId="0" applyNumberFormat="1" applyFont="1" applyBorder="1"/>
    <xf numFmtId="14" fontId="2" fillId="0" borderId="28" xfId="0" applyNumberFormat="1" applyFont="1" applyBorder="1"/>
    <xf numFmtId="14" fontId="2" fillId="0" borderId="3" xfId="0" applyNumberFormat="1" applyFont="1" applyBorder="1"/>
    <xf numFmtId="3" fontId="11" fillId="0" borderId="3" xfId="0" applyNumberFormat="1" applyFont="1" applyBorder="1" applyAlignment="1">
      <alignment horizontal="left"/>
    </xf>
    <xf numFmtId="14" fontId="2" fillId="0" borderId="1" xfId="0" applyNumberFormat="1" applyFont="1" applyBorder="1"/>
    <xf numFmtId="3" fontId="11" fillId="0" borderId="1" xfId="0" applyNumberFormat="1" applyFont="1" applyBorder="1" applyAlignment="1">
      <alignment horizontal="left"/>
    </xf>
    <xf numFmtId="0" fontId="4" fillId="5" borderId="16" xfId="0" applyFont="1" applyFill="1" applyBorder="1" applyAlignment="1">
      <alignment horizontal="left"/>
    </xf>
    <xf numFmtId="0" fontId="4" fillId="5" borderId="42" xfId="0" applyFont="1" applyFill="1" applyBorder="1" applyAlignment="1">
      <alignment wrapText="1"/>
    </xf>
    <xf numFmtId="0" fontId="14" fillId="0" borderId="43" xfId="0" applyFont="1" applyBorder="1"/>
    <xf numFmtId="1" fontId="11" fillId="0" borderId="37" xfId="0" applyNumberFormat="1" applyFont="1" applyBorder="1" applyAlignment="1">
      <alignment horizontal="left"/>
    </xf>
    <xf numFmtId="0" fontId="11" fillId="0" borderId="15" xfId="0" applyFont="1" applyBorder="1" applyAlignment="1">
      <alignment wrapText="1"/>
    </xf>
    <xf numFmtId="1" fontId="2" fillId="0" borderId="13" xfId="0" applyNumberFormat="1" applyFont="1" applyBorder="1"/>
    <xf numFmtId="0" fontId="14" fillId="0" borderId="31" xfId="0" applyFont="1" applyBorder="1"/>
    <xf numFmtId="1" fontId="11" fillId="0" borderId="29" xfId="0" applyNumberFormat="1" applyFont="1" applyBorder="1" applyAlignment="1">
      <alignment horizontal="left"/>
    </xf>
    <xf numFmtId="0" fontId="11" fillId="0" borderId="29" xfId="0" applyFont="1" applyBorder="1" applyAlignment="1">
      <alignment wrapText="1"/>
    </xf>
    <xf numFmtId="1" fontId="2" fillId="0" borderId="29" xfId="0" applyNumberFormat="1" applyFont="1" applyBorder="1"/>
    <xf numFmtId="1" fontId="11" fillId="0" borderId="29" xfId="0" applyNumberFormat="1" applyFont="1" applyBorder="1"/>
    <xf numFmtId="1" fontId="2" fillId="7" borderId="7" xfId="0" applyNumberFormat="1" applyFont="1" applyFill="1" applyBorder="1"/>
    <xf numFmtId="1" fontId="11" fillId="0" borderId="7" xfId="0" applyNumberFormat="1" applyFont="1" applyBorder="1"/>
    <xf numFmtId="1" fontId="2" fillId="0" borderId="9" xfId="0" applyNumberFormat="1" applyFont="1" applyBorder="1"/>
    <xf numFmtId="3" fontId="3" fillId="5" borderId="36" xfId="0" applyNumberFormat="1" applyFont="1" applyFill="1" applyBorder="1" applyAlignment="1">
      <alignment horizontal="left"/>
    </xf>
    <xf numFmtId="3" fontId="10" fillId="6" borderId="18" xfId="0" applyNumberFormat="1" applyFont="1" applyFill="1" applyBorder="1" applyAlignment="1">
      <alignment horizontal="left"/>
    </xf>
    <xf numFmtId="0" fontId="14" fillId="0" borderId="13" xfId="0" applyFont="1" applyBorder="1"/>
    <xf numFmtId="0" fontId="9" fillId="5" borderId="44" xfId="0" applyFont="1" applyFill="1" applyBorder="1" applyAlignment="1">
      <alignment horizontal="left"/>
    </xf>
    <xf numFmtId="1" fontId="4" fillId="5" borderId="45" xfId="0" applyNumberFormat="1" applyFont="1" applyFill="1" applyBorder="1"/>
    <xf numFmtId="1" fontId="2" fillId="0" borderId="17" xfId="0" applyNumberFormat="1" applyFont="1" applyBorder="1"/>
    <xf numFmtId="0" fontId="2" fillId="0" borderId="46" xfId="0" applyFont="1" applyBorder="1"/>
    <xf numFmtId="1" fontId="11" fillId="0" borderId="47" xfId="0" applyNumberFormat="1" applyFont="1" applyBorder="1" applyAlignment="1">
      <alignment horizontal="left"/>
    </xf>
    <xf numFmtId="1" fontId="11" fillId="0" borderId="3" xfId="0" applyNumberFormat="1" applyFont="1" applyBorder="1" applyAlignment="1">
      <alignment horizontal="left"/>
    </xf>
    <xf numFmtId="1" fontId="11" fillId="0" borderId="1" xfId="0" applyNumberFormat="1" applyFont="1" applyBorder="1" applyAlignment="1">
      <alignment horizontal="left"/>
    </xf>
    <xf numFmtId="3" fontId="3" fillId="5" borderId="16" xfId="0" applyNumberFormat="1" applyFont="1" applyFill="1" applyBorder="1" applyAlignment="1">
      <alignment horizontal="left"/>
    </xf>
    <xf numFmtId="1" fontId="12" fillId="6" borderId="18" xfId="0" applyNumberFormat="1" applyFont="1" applyFill="1" applyBorder="1" applyAlignment="1">
      <alignment horizontal="left"/>
    </xf>
    <xf numFmtId="0" fontId="12" fillId="6" borderId="18" xfId="0" applyFont="1" applyFill="1" applyBorder="1"/>
    <xf numFmtId="1" fontId="11" fillId="0" borderId="18" xfId="0" applyNumberFormat="1" applyFont="1" applyBorder="1" applyAlignment="1">
      <alignment horizontal="left"/>
    </xf>
    <xf numFmtId="0" fontId="12" fillId="6" borderId="18" xfId="0" applyFont="1" applyFill="1" applyBorder="1" applyAlignment="1">
      <alignment wrapText="1"/>
    </xf>
    <xf numFmtId="1" fontId="2" fillId="0" borderId="18" xfId="0" applyNumberFormat="1" applyFont="1" applyBorder="1" applyAlignment="1">
      <alignment horizontal="left"/>
    </xf>
    <xf numFmtId="0" fontId="12" fillId="6" borderId="21" xfId="0" applyFont="1" applyFill="1" applyBorder="1" applyAlignment="1">
      <alignment wrapText="1"/>
    </xf>
    <xf numFmtId="3" fontId="18" fillId="0" borderId="7" xfId="0" applyNumberFormat="1" applyFont="1" applyBorder="1"/>
    <xf numFmtId="1" fontId="11" fillId="0" borderId="20" xfId="0" applyNumberFormat="1" applyFont="1" applyBorder="1" applyAlignment="1">
      <alignment horizontal="left"/>
    </xf>
    <xf numFmtId="0" fontId="13" fillId="8" borderId="17" xfId="0" applyFont="1" applyFill="1" applyBorder="1"/>
    <xf numFmtId="0" fontId="13" fillId="0" borderId="46" xfId="0" applyFont="1" applyBorder="1"/>
    <xf numFmtId="0" fontId="13" fillId="0" borderId="13" xfId="0" applyFont="1" applyBorder="1"/>
    <xf numFmtId="1" fontId="2" fillId="0" borderId="47" xfId="0" applyNumberFormat="1" applyFont="1" applyBorder="1" applyAlignment="1">
      <alignment horizontal="left"/>
    </xf>
    <xf numFmtId="0" fontId="2" fillId="0" borderId="15" xfId="0" applyFont="1" applyBorder="1" applyAlignment="1">
      <alignment wrapText="1"/>
    </xf>
    <xf numFmtId="1" fontId="11" fillId="7" borderId="39" xfId="0" applyNumberFormat="1" applyFont="1" applyFill="1" applyBorder="1"/>
    <xf numFmtId="0" fontId="13" fillId="7" borderId="46" xfId="0" applyFont="1" applyFill="1" applyBorder="1"/>
    <xf numFmtId="0" fontId="11" fillId="7" borderId="18" xfId="0" applyFont="1" applyFill="1" applyBorder="1"/>
    <xf numFmtId="0" fontId="11" fillId="0" borderId="17" xfId="0" applyFont="1" applyBorder="1"/>
    <xf numFmtId="0" fontId="10" fillId="8" borderId="17" xfId="0" applyFont="1" applyFill="1" applyBorder="1"/>
    <xf numFmtId="0" fontId="2" fillId="0" borderId="23" xfId="0" applyFont="1" applyBorder="1"/>
    <xf numFmtId="1" fontId="2" fillId="0" borderId="36" xfId="0" applyNumberFormat="1" applyFont="1" applyBorder="1" applyAlignment="1">
      <alignment horizontal="left"/>
    </xf>
    <xf numFmtId="0" fontId="2" fillId="0" borderId="36" xfId="0" applyFont="1" applyBorder="1" applyAlignment="1">
      <alignment wrapText="1"/>
    </xf>
    <xf numFmtId="1" fontId="11" fillId="0" borderId="23" xfId="0" applyNumberFormat="1" applyFont="1" applyBorder="1"/>
    <xf numFmtId="1" fontId="11" fillId="0" borderId="25" xfId="0" applyNumberFormat="1" applyFont="1" applyBorder="1"/>
    <xf numFmtId="0" fontId="24" fillId="6" borderId="17" xfId="0" applyFont="1" applyFill="1" applyBorder="1"/>
    <xf numFmtId="0" fontId="2" fillId="8" borderId="17" xfId="0" applyFont="1" applyFill="1" applyBorder="1"/>
    <xf numFmtId="3" fontId="13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wrapText="1"/>
    </xf>
    <xf numFmtId="1" fontId="9" fillId="5" borderId="10" xfId="0" applyNumberFormat="1" applyFont="1" applyFill="1" applyBorder="1" applyAlignment="1">
      <alignment horizontal="right"/>
    </xf>
    <xf numFmtId="1" fontId="4" fillId="5" borderId="10" xfId="0" applyNumberFormat="1" applyFont="1" applyFill="1" applyBorder="1" applyAlignment="1">
      <alignment horizontal="right"/>
    </xf>
    <xf numFmtId="1" fontId="4" fillId="5" borderId="12" xfId="0" applyNumberFormat="1" applyFont="1" applyFill="1" applyBorder="1" applyAlignment="1">
      <alignment horizontal="right"/>
    </xf>
    <xf numFmtId="3" fontId="8" fillId="4" borderId="7" xfId="0" applyNumberFormat="1" applyFont="1" applyFill="1" applyBorder="1" applyAlignment="1">
      <alignment horizontal="right"/>
    </xf>
    <xf numFmtId="1" fontId="22" fillId="6" borderId="17" xfId="0" applyNumberFormat="1" applyFont="1" applyFill="1" applyBorder="1"/>
    <xf numFmtId="0" fontId="26" fillId="8" borderId="17" xfId="0" applyFont="1" applyFill="1" applyBorder="1"/>
    <xf numFmtId="1" fontId="27" fillId="8" borderId="19" xfId="0" applyNumberFormat="1" applyFont="1" applyFill="1" applyBorder="1"/>
    <xf numFmtId="1" fontId="11" fillId="0" borderId="15" xfId="0" applyNumberFormat="1" applyFont="1" applyBorder="1"/>
    <xf numFmtId="3" fontId="2" fillId="8" borderId="20" xfId="0" applyNumberFormat="1" applyFont="1" applyFill="1" applyBorder="1" applyAlignment="1">
      <alignment horizontal="left"/>
    </xf>
    <xf numFmtId="0" fontId="2" fillId="8" borderId="20" xfId="0" applyFont="1" applyFill="1" applyBorder="1" applyAlignment="1">
      <alignment wrapText="1"/>
    </xf>
    <xf numFmtId="1" fontId="11" fillId="8" borderId="20" xfId="0" applyNumberFormat="1" applyFont="1" applyFill="1" applyBorder="1"/>
    <xf numFmtId="0" fontId="2" fillId="0" borderId="20" xfId="0" applyFont="1" applyBorder="1" applyAlignment="1">
      <alignment wrapText="1"/>
    </xf>
    <xf numFmtId="0" fontId="12" fillId="6" borderId="20" xfId="0" applyFont="1" applyFill="1" applyBorder="1"/>
    <xf numFmtId="1" fontId="12" fillId="6" borderId="20" xfId="0" applyNumberFormat="1" applyFont="1" applyFill="1" applyBorder="1" applyAlignment="1">
      <alignment horizontal="left"/>
    </xf>
    <xf numFmtId="0" fontId="12" fillId="6" borderId="20" xfId="0" applyFont="1" applyFill="1" applyBorder="1" applyAlignment="1">
      <alignment wrapText="1"/>
    </xf>
    <xf numFmtId="1" fontId="22" fillId="6" borderId="20" xfId="0" applyNumberFormat="1" applyFont="1" applyFill="1" applyBorder="1"/>
    <xf numFmtId="1" fontId="12" fillId="6" borderId="20" xfId="0" applyNumberFormat="1" applyFont="1" applyFill="1" applyBorder="1"/>
    <xf numFmtId="0" fontId="28" fillId="7" borderId="20" xfId="0" applyFont="1" applyFill="1" applyBorder="1"/>
    <xf numFmtId="1" fontId="28" fillId="7" borderId="20" xfId="0" applyNumberFormat="1" applyFont="1" applyFill="1" applyBorder="1" applyAlignment="1">
      <alignment horizontal="left"/>
    </xf>
    <xf numFmtId="0" fontId="28" fillId="7" borderId="20" xfId="0" applyFont="1" applyFill="1" applyBorder="1" applyAlignment="1">
      <alignment wrapText="1"/>
    </xf>
    <xf numFmtId="1" fontId="28" fillId="7" borderId="20" xfId="0" applyNumberFormat="1" applyFont="1" applyFill="1" applyBorder="1"/>
    <xf numFmtId="1" fontId="13" fillId="0" borderId="20" xfId="0" applyNumberFormat="1" applyFont="1" applyBorder="1"/>
    <xf numFmtId="14" fontId="3" fillId="5" borderId="23" xfId="0" applyNumberFormat="1" applyFont="1" applyFill="1" applyBorder="1"/>
    <xf numFmtId="1" fontId="5" fillId="5" borderId="23" xfId="0" applyNumberFormat="1" applyFont="1" applyFill="1" applyBorder="1"/>
    <xf numFmtId="49" fontId="10" fillId="6" borderId="17" xfId="0" applyNumberFormat="1" applyFont="1" applyFill="1" applyBorder="1"/>
    <xf numFmtId="1" fontId="2" fillId="6" borderId="22" xfId="0" applyNumberFormat="1" applyFont="1" applyFill="1" applyBorder="1" applyAlignment="1">
      <alignment horizontal="left"/>
    </xf>
    <xf numFmtId="0" fontId="2" fillId="6" borderId="19" xfId="0" applyFont="1" applyFill="1" applyBorder="1" applyAlignment="1">
      <alignment wrapText="1"/>
    </xf>
    <xf numFmtId="1" fontId="11" fillId="6" borderId="17" xfId="0" applyNumberFormat="1" applyFont="1" applyFill="1" applyBorder="1"/>
    <xf numFmtId="1" fontId="2" fillId="6" borderId="17" xfId="0" applyNumberFormat="1" applyFont="1" applyFill="1" applyBorder="1"/>
    <xf numFmtId="1" fontId="2" fillId="6" borderId="19" xfId="0" applyNumberFormat="1" applyFont="1" applyFill="1" applyBorder="1"/>
    <xf numFmtId="49" fontId="10" fillId="6" borderId="20" xfId="0" applyNumberFormat="1" applyFont="1" applyFill="1" applyBorder="1"/>
    <xf numFmtId="1" fontId="8" fillId="6" borderId="20" xfId="0" applyNumberFormat="1" applyFont="1" applyFill="1" applyBorder="1" applyAlignment="1">
      <alignment horizontal="left"/>
    </xf>
    <xf numFmtId="0" fontId="8" fillId="6" borderId="20" xfId="0" applyFont="1" applyFill="1" applyBorder="1" applyAlignment="1">
      <alignment wrapText="1"/>
    </xf>
    <xf numFmtId="1" fontId="11" fillId="6" borderId="20" xfId="0" applyNumberFormat="1" applyFont="1" applyFill="1" applyBorder="1"/>
    <xf numFmtId="1" fontId="2" fillId="6" borderId="20" xfId="0" applyNumberFormat="1" applyFont="1" applyFill="1" applyBorder="1"/>
    <xf numFmtId="49" fontId="10" fillId="7" borderId="20" xfId="0" applyNumberFormat="1" applyFont="1" applyFill="1" applyBorder="1"/>
    <xf numFmtId="1" fontId="2" fillId="7" borderId="20" xfId="0" applyNumberFormat="1" applyFont="1" applyFill="1" applyBorder="1" applyAlignment="1">
      <alignment horizontal="left"/>
    </xf>
    <xf numFmtId="0" fontId="2" fillId="7" borderId="19" xfId="0" applyFont="1" applyFill="1" applyBorder="1" applyAlignment="1">
      <alignment wrapText="1"/>
    </xf>
    <xf numFmtId="1" fontId="2" fillId="7" borderId="20" xfId="0" applyNumberFormat="1" applyFont="1" applyFill="1" applyBorder="1"/>
    <xf numFmtId="3" fontId="29" fillId="4" borderId="7" xfId="0" applyNumberFormat="1" applyFont="1" applyFill="1" applyBorder="1"/>
    <xf numFmtId="3" fontId="13" fillId="4" borderId="0" xfId="0" applyNumberFormat="1" applyFont="1" applyFill="1"/>
    <xf numFmtId="0" fontId="16" fillId="9" borderId="5" xfId="0" applyFont="1" applyFill="1" applyBorder="1"/>
    <xf numFmtId="0" fontId="30" fillId="9" borderId="1" xfId="0" applyFont="1" applyFill="1" applyBorder="1" applyAlignment="1">
      <alignment horizontal="left"/>
    </xf>
    <xf numFmtId="0" fontId="31" fillId="9" borderId="1" xfId="0" applyFont="1" applyFill="1" applyBorder="1" applyAlignment="1">
      <alignment wrapText="1"/>
    </xf>
    <xf numFmtId="1" fontId="29" fillId="9" borderId="5" xfId="0" applyNumberFormat="1" applyFont="1" applyFill="1" applyBorder="1"/>
    <xf numFmtId="1" fontId="31" fillId="9" borderId="5" xfId="0" applyNumberFormat="1" applyFont="1" applyFill="1" applyBorder="1"/>
    <xf numFmtId="1" fontId="29" fillId="9" borderId="27" xfId="0" applyNumberFormat="1" applyFont="1" applyFill="1" applyBorder="1"/>
    <xf numFmtId="0" fontId="16" fillId="0" borderId="3" xfId="0" applyFont="1" applyBorder="1"/>
    <xf numFmtId="0" fontId="30" fillId="0" borderId="3" xfId="0" applyFont="1" applyBorder="1" applyAlignment="1">
      <alignment horizontal="left"/>
    </xf>
    <xf numFmtId="0" fontId="31" fillId="0" borderId="3" xfId="0" applyFont="1" applyBorder="1" applyAlignment="1">
      <alignment wrapText="1"/>
    </xf>
    <xf numFmtId="1" fontId="29" fillId="0" borderId="3" xfId="0" applyNumberFormat="1" applyFont="1" applyBorder="1"/>
    <xf numFmtId="1" fontId="31" fillId="0" borderId="3" xfId="0" applyNumberFormat="1" applyFont="1" applyBorder="1"/>
    <xf numFmtId="0" fontId="16" fillId="0" borderId="0" xfId="0" applyFont="1"/>
    <xf numFmtId="0" fontId="30" fillId="0" borderId="0" xfId="0" applyFont="1" applyAlignment="1">
      <alignment horizontal="left"/>
    </xf>
    <xf numFmtId="0" fontId="31" fillId="0" borderId="0" xfId="0" applyFont="1" applyAlignment="1">
      <alignment wrapText="1"/>
    </xf>
    <xf numFmtId="1" fontId="29" fillId="0" borderId="0" xfId="0" applyNumberFormat="1" applyFont="1"/>
    <xf numFmtId="1" fontId="31" fillId="0" borderId="0" xfId="0" applyNumberFormat="1" applyFont="1"/>
    <xf numFmtId="3" fontId="2" fillId="4" borderId="0" xfId="0" applyNumberFormat="1" applyFont="1" applyFill="1"/>
    <xf numFmtId="0" fontId="6" fillId="3" borderId="48" xfId="0" applyFont="1" applyFill="1" applyBorder="1" applyAlignment="1">
      <alignment vertical="center"/>
    </xf>
    <xf numFmtId="0" fontId="6" fillId="3" borderId="49" xfId="0" applyFont="1" applyFill="1" applyBorder="1" applyAlignment="1">
      <alignment horizontal="left" vertical="center"/>
    </xf>
    <xf numFmtId="0" fontId="2" fillId="3" borderId="50" xfId="0" applyFont="1" applyFill="1" applyBorder="1" applyAlignment="1">
      <alignment vertical="center" wrapText="1"/>
    </xf>
    <xf numFmtId="1" fontId="8" fillId="3" borderId="10" xfId="0" applyNumberFormat="1" applyFont="1" applyFill="1" applyBorder="1" applyAlignment="1">
      <alignment horizontal="center" vertical="center" wrapText="1"/>
    </xf>
    <xf numFmtId="1" fontId="8" fillId="3" borderId="40" xfId="0" applyNumberFormat="1" applyFont="1" applyFill="1" applyBorder="1" applyAlignment="1">
      <alignment horizontal="center" vertical="center" wrapText="1"/>
    </xf>
    <xf numFmtId="1" fontId="8" fillId="3" borderId="51" xfId="0" applyNumberFormat="1" applyFont="1" applyFill="1" applyBorder="1" applyAlignment="1">
      <alignment horizontal="center"/>
    </xf>
    <xf numFmtId="14" fontId="14" fillId="5" borderId="17" xfId="0" applyNumberFormat="1" applyFont="1" applyFill="1" applyBorder="1"/>
    <xf numFmtId="0" fontId="14" fillId="5" borderId="18" xfId="0" applyFont="1" applyFill="1" applyBorder="1" applyAlignment="1">
      <alignment horizontal="left"/>
    </xf>
    <xf numFmtId="0" fontId="14" fillId="5" borderId="18" xfId="0" applyFont="1" applyFill="1" applyBorder="1" applyAlignment="1">
      <alignment wrapText="1"/>
    </xf>
    <xf numFmtId="1" fontId="13" fillId="5" borderId="17" xfId="0" applyNumberFormat="1" applyFont="1" applyFill="1" applyBorder="1"/>
    <xf numFmtId="1" fontId="13" fillId="5" borderId="39" xfId="0" applyNumberFormat="1" applyFont="1" applyFill="1" applyBorder="1"/>
    <xf numFmtId="1" fontId="13" fillId="5" borderId="38" xfId="0" applyNumberFormat="1" applyFont="1" applyFill="1" applyBorder="1"/>
    <xf numFmtId="14" fontId="11" fillId="7" borderId="46" xfId="0" applyNumberFormat="1" applyFont="1" applyFill="1" applyBorder="1"/>
    <xf numFmtId="3" fontId="11" fillId="7" borderId="20" xfId="0" applyNumberFormat="1" applyFont="1" applyFill="1" applyBorder="1" applyAlignment="1">
      <alignment horizontal="left"/>
    </xf>
    <xf numFmtId="1" fontId="11" fillId="7" borderId="38" xfId="0" applyNumberFormat="1" applyFont="1" applyFill="1" applyBorder="1"/>
    <xf numFmtId="0" fontId="2" fillId="0" borderId="21" xfId="0" applyFont="1" applyBorder="1" applyAlignment="1">
      <alignment wrapText="1"/>
    </xf>
    <xf numFmtId="1" fontId="2" fillId="0" borderId="39" xfId="0" applyNumberFormat="1" applyFont="1" applyBorder="1"/>
    <xf numFmtId="1" fontId="2" fillId="0" borderId="38" xfId="0" applyNumberFormat="1" applyFont="1" applyBorder="1"/>
    <xf numFmtId="0" fontId="2" fillId="4" borderId="0" xfId="0" applyFont="1" applyFill="1"/>
    <xf numFmtId="14" fontId="2" fillId="0" borderId="46" xfId="0" applyNumberFormat="1" applyFont="1" applyBorder="1"/>
    <xf numFmtId="0" fontId="2" fillId="0" borderId="38" xfId="0" applyFont="1" applyBorder="1" applyAlignment="1">
      <alignment wrapText="1"/>
    </xf>
    <xf numFmtId="1" fontId="2" fillId="0" borderId="52" xfId="0" applyNumberFormat="1" applyFont="1" applyBorder="1"/>
    <xf numFmtId="14" fontId="2" fillId="0" borderId="53" xfId="0" applyNumberFormat="1" applyFont="1" applyBorder="1"/>
    <xf numFmtId="1" fontId="2" fillId="0" borderId="54" xfId="0" applyNumberFormat="1" applyFont="1" applyBorder="1" applyAlignment="1">
      <alignment horizontal="left"/>
    </xf>
    <xf numFmtId="1" fontId="2" fillId="0" borderId="55" xfId="0" applyNumberFormat="1" applyFont="1" applyBorder="1"/>
    <xf numFmtId="1" fontId="2" fillId="7" borderId="36" xfId="0" applyNumberFormat="1" applyFont="1" applyFill="1" applyBorder="1" applyAlignment="1">
      <alignment horizontal="left"/>
    </xf>
    <xf numFmtId="2" fontId="2" fillId="0" borderId="56" xfId="0" applyNumberFormat="1" applyFont="1" applyBorder="1"/>
    <xf numFmtId="1" fontId="2" fillId="0" borderId="57" xfId="0" applyNumberFormat="1" applyFont="1" applyBorder="1" applyAlignment="1">
      <alignment horizontal="left"/>
    </xf>
    <xf numFmtId="0" fontId="16" fillId="9" borderId="58" xfId="0" applyFont="1" applyFill="1" applyBorder="1" applyAlignment="1">
      <alignment vertical="center"/>
    </xf>
    <xf numFmtId="0" fontId="16" fillId="9" borderId="59" xfId="0" applyFont="1" applyFill="1" applyBorder="1" applyAlignment="1">
      <alignment horizontal="left" vertical="center"/>
    </xf>
    <xf numFmtId="0" fontId="16" fillId="9" borderId="59" xfId="0" applyFont="1" applyFill="1" applyBorder="1" applyAlignment="1">
      <alignment vertical="center" wrapText="1"/>
    </xf>
    <xf numFmtId="1" fontId="32" fillId="9" borderId="13" xfId="0" applyNumberFormat="1" applyFont="1" applyFill="1" applyBorder="1"/>
    <xf numFmtId="0" fontId="16" fillId="7" borderId="3" xfId="0" applyFont="1" applyFill="1" applyBorder="1" applyAlignment="1">
      <alignment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vertical="center" wrapText="1"/>
    </xf>
    <xf numFmtId="1" fontId="32" fillId="7" borderId="3" xfId="0" applyNumberFormat="1" applyFont="1" applyFill="1" applyBorder="1"/>
    <xf numFmtId="1" fontId="16" fillId="7" borderId="4" xfId="0" applyNumberFormat="1" applyFont="1" applyFill="1" applyBorder="1"/>
    <xf numFmtId="0" fontId="2" fillId="0" borderId="1" xfId="0" applyFont="1" applyBorder="1" applyAlignment="1">
      <alignment horizontal="left"/>
    </xf>
    <xf numFmtId="1" fontId="2" fillId="0" borderId="6" xfId="0" applyNumberFormat="1" applyFont="1" applyBorder="1"/>
    <xf numFmtId="0" fontId="6" fillId="3" borderId="45" xfId="0" applyFont="1" applyFill="1" applyBorder="1" applyAlignment="1">
      <alignment vertical="center"/>
    </xf>
    <xf numFmtId="0" fontId="2" fillId="3" borderId="6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vertical="center" wrapText="1"/>
    </xf>
    <xf numFmtId="1" fontId="8" fillId="3" borderId="10" xfId="0" applyNumberFormat="1" applyFont="1" applyFill="1" applyBorder="1" applyAlignment="1">
      <alignment horizontal="right" vertical="center" wrapText="1"/>
    </xf>
    <xf numFmtId="1" fontId="6" fillId="3" borderId="40" xfId="0" applyNumberFormat="1" applyFont="1" applyFill="1" applyBorder="1" applyAlignment="1">
      <alignment horizontal="right" vertical="center" wrapText="1"/>
    </xf>
    <xf numFmtId="1" fontId="6" fillId="3" borderId="55" xfId="0" applyNumberFormat="1" applyFont="1" applyFill="1" applyBorder="1" applyAlignment="1">
      <alignment horizontal="right"/>
    </xf>
    <xf numFmtId="14" fontId="6" fillId="0" borderId="61" xfId="0" applyNumberFormat="1" applyFont="1" applyBorder="1"/>
    <xf numFmtId="0" fontId="2" fillId="0" borderId="62" xfId="0" applyFont="1" applyBorder="1" applyAlignment="1">
      <alignment horizontal="left"/>
    </xf>
    <xf numFmtId="0" fontId="2" fillId="0" borderId="62" xfId="0" applyFont="1" applyBorder="1" applyAlignment="1">
      <alignment wrapText="1"/>
    </xf>
    <xf numFmtId="1" fontId="8" fillId="0" borderId="17" xfId="0" applyNumberFormat="1" applyFont="1" applyBorder="1" applyAlignment="1">
      <alignment horizontal="right"/>
    </xf>
    <xf numFmtId="1" fontId="6" fillId="0" borderId="39" xfId="0" applyNumberFormat="1" applyFont="1" applyBorder="1" applyAlignment="1">
      <alignment horizontal="right"/>
    </xf>
    <xf numFmtId="1" fontId="2" fillId="0" borderId="38" xfId="0" applyNumberFormat="1" applyFont="1" applyBorder="1" applyAlignment="1">
      <alignment horizontal="right"/>
    </xf>
    <xf numFmtId="14" fontId="6" fillId="0" borderId="63" xfId="0" applyNumberFormat="1" applyFont="1" applyBorder="1"/>
    <xf numFmtId="0" fontId="2" fillId="0" borderId="64" xfId="0" applyFont="1" applyBorder="1" applyAlignment="1">
      <alignment horizontal="left"/>
    </xf>
    <xf numFmtId="0" fontId="11" fillId="0" borderId="62" xfId="0" applyFont="1" applyBorder="1" applyAlignment="1">
      <alignment wrapText="1"/>
    </xf>
    <xf numFmtId="1" fontId="11" fillId="0" borderId="17" xfId="0" applyNumberFormat="1" applyFont="1" applyBorder="1" applyAlignment="1">
      <alignment horizontal="right"/>
    </xf>
    <xf numFmtId="1" fontId="2" fillId="0" borderId="39" xfId="0" applyNumberFormat="1" applyFont="1" applyBorder="1" applyAlignment="1">
      <alignment horizontal="right"/>
    </xf>
    <xf numFmtId="0" fontId="2" fillId="0" borderId="63" xfId="0" applyFont="1" applyBorder="1"/>
    <xf numFmtId="3" fontId="2" fillId="0" borderId="64" xfId="0" applyNumberFormat="1" applyFont="1" applyBorder="1" applyAlignment="1">
      <alignment horizontal="left"/>
    </xf>
    <xf numFmtId="0" fontId="2" fillId="0" borderId="61" xfId="0" applyFont="1" applyBorder="1"/>
    <xf numFmtId="3" fontId="2" fillId="0" borderId="62" xfId="0" applyNumberFormat="1" applyFont="1" applyBorder="1" applyAlignment="1">
      <alignment horizontal="left"/>
    </xf>
    <xf numFmtId="0" fontId="6" fillId="10" borderId="65" xfId="0" applyFont="1" applyFill="1" applyBorder="1"/>
    <xf numFmtId="0" fontId="2" fillId="10" borderId="66" xfId="0" applyFont="1" applyFill="1" applyBorder="1" applyAlignment="1">
      <alignment horizontal="left"/>
    </xf>
    <xf numFmtId="0" fontId="6" fillId="10" borderId="66" xfId="0" applyFont="1" applyFill="1" applyBorder="1" applyAlignment="1">
      <alignment wrapText="1"/>
    </xf>
    <xf numFmtId="1" fontId="8" fillId="10" borderId="28" xfId="0" applyNumberFormat="1" applyFont="1" applyFill="1" applyBorder="1" applyAlignment="1">
      <alignment horizontal="right"/>
    </xf>
    <xf numFmtId="1" fontId="6" fillId="10" borderId="35" xfId="0" applyNumberFormat="1" applyFont="1" applyFill="1" applyBorder="1" applyAlignment="1">
      <alignment horizontal="right"/>
    </xf>
    <xf numFmtId="0" fontId="31" fillId="0" borderId="0" xfId="0" applyFont="1"/>
    <xf numFmtId="1" fontId="8" fillId="0" borderId="0" xfId="0" applyNumberFormat="1" applyFont="1" applyAlignment="1">
      <alignment horizontal="right"/>
    </xf>
    <xf numFmtId="1" fontId="6" fillId="0" borderId="8" xfId="0" applyNumberFormat="1" applyFont="1" applyBorder="1" applyAlignment="1">
      <alignment horizontal="right"/>
    </xf>
    <xf numFmtId="0" fontId="33" fillId="0" borderId="17" xfId="0" applyFont="1" applyBorder="1"/>
    <xf numFmtId="0" fontId="33" fillId="0" borderId="18" xfId="0" applyFont="1" applyBorder="1" applyAlignment="1">
      <alignment horizontal="left"/>
    </xf>
    <xf numFmtId="0" fontId="33" fillId="0" borderId="18" xfId="0" applyFont="1" applyBorder="1" applyAlignment="1">
      <alignment wrapText="1"/>
    </xf>
    <xf numFmtId="3" fontId="35" fillId="4" borderId="0" xfId="0" applyNumberFormat="1" applyFont="1" applyFill="1"/>
    <xf numFmtId="1" fontId="11" fillId="0" borderId="7" xfId="0" applyNumberFormat="1" applyFont="1" applyBorder="1" applyAlignment="1">
      <alignment horizontal="right"/>
    </xf>
    <xf numFmtId="1" fontId="2" fillId="0" borderId="67" xfId="0" applyNumberFormat="1" applyFont="1" applyBorder="1" applyAlignment="1">
      <alignment horizontal="right"/>
    </xf>
    <xf numFmtId="3" fontId="5" fillId="4" borderId="0" xfId="0" applyNumberFormat="1" applyFont="1" applyFill="1"/>
    <xf numFmtId="0" fontId="33" fillId="0" borderId="13" xfId="0" applyFont="1" applyBorder="1"/>
    <xf numFmtId="0" fontId="33" fillId="0" borderId="14" xfId="0" applyFont="1" applyBorder="1" applyAlignment="1">
      <alignment horizontal="left"/>
    </xf>
    <xf numFmtId="0" fontId="33" fillId="0" borderId="14" xfId="0" applyFont="1" applyBorder="1" applyAlignment="1">
      <alignment wrapText="1"/>
    </xf>
    <xf numFmtId="0" fontId="32" fillId="9" borderId="13" xfId="0" applyFont="1" applyFill="1" applyBorder="1"/>
    <xf numFmtId="0" fontId="32" fillId="9" borderId="14" xfId="0" applyFont="1" applyFill="1" applyBorder="1" applyAlignment="1">
      <alignment horizontal="left"/>
    </xf>
    <xf numFmtId="0" fontId="32" fillId="9" borderId="14" xfId="0" applyFont="1" applyFill="1" applyBorder="1" applyAlignment="1">
      <alignment wrapText="1"/>
    </xf>
    <xf numFmtId="1" fontId="8" fillId="9" borderId="13" xfId="0" applyNumberFormat="1" applyFont="1" applyFill="1" applyBorder="1" applyAlignment="1">
      <alignment horizontal="right"/>
    </xf>
    <xf numFmtId="1" fontId="8" fillId="9" borderId="15" xfId="0" applyNumberFormat="1" applyFont="1" applyFill="1" applyBorder="1" applyAlignment="1">
      <alignment horizontal="right"/>
    </xf>
    <xf numFmtId="0" fontId="11" fillId="7" borderId="3" xfId="0" applyFont="1" applyFill="1" applyBorder="1"/>
    <xf numFmtId="0" fontId="11" fillId="7" borderId="3" xfId="0" applyFont="1" applyFill="1" applyBorder="1" applyAlignment="1">
      <alignment horizontal="left"/>
    </xf>
    <xf numFmtId="0" fontId="11" fillId="7" borderId="3" xfId="0" applyFont="1" applyFill="1" applyBorder="1" applyAlignment="1">
      <alignment wrapText="1"/>
    </xf>
    <xf numFmtId="1" fontId="11" fillId="7" borderId="3" xfId="0" applyNumberFormat="1" applyFont="1" applyFill="1" applyBorder="1"/>
    <xf numFmtId="0" fontId="11" fillId="7" borderId="1" xfId="0" applyFont="1" applyFill="1" applyBorder="1"/>
    <xf numFmtId="0" fontId="11" fillId="7" borderId="1" xfId="0" applyFont="1" applyFill="1" applyBorder="1" applyAlignment="1">
      <alignment horizontal="left"/>
    </xf>
    <xf numFmtId="0" fontId="11" fillId="7" borderId="1" xfId="0" applyFont="1" applyFill="1" applyBorder="1" applyAlignment="1">
      <alignment wrapText="1"/>
    </xf>
    <xf numFmtId="1" fontId="11" fillId="7" borderId="1" xfId="0" applyNumberFormat="1" applyFont="1" applyFill="1" applyBorder="1"/>
    <xf numFmtId="0" fontId="34" fillId="11" borderId="5" xfId="0" applyFont="1" applyFill="1" applyBorder="1"/>
    <xf numFmtId="0" fontId="34" fillId="11" borderId="1" xfId="0" applyFont="1" applyFill="1" applyBorder="1" applyAlignment="1">
      <alignment horizontal="left"/>
    </xf>
    <xf numFmtId="0" fontId="34" fillId="11" borderId="1" xfId="0" applyFont="1" applyFill="1" applyBorder="1" applyAlignment="1">
      <alignment wrapText="1"/>
    </xf>
    <xf numFmtId="1" fontId="35" fillId="11" borderId="5" xfId="0" applyNumberFormat="1" applyFont="1" applyFill="1" applyBorder="1"/>
    <xf numFmtId="1" fontId="35" fillId="11" borderId="27" xfId="0" applyNumberFormat="1" applyFont="1" applyFill="1" applyBorder="1"/>
    <xf numFmtId="0" fontId="3" fillId="3" borderId="68" xfId="0" applyFont="1" applyFill="1" applyBorder="1"/>
    <xf numFmtId="0" fontId="4" fillId="3" borderId="33" xfId="0" applyFont="1" applyFill="1" applyBorder="1" applyAlignment="1">
      <alignment horizontal="left"/>
    </xf>
    <xf numFmtId="0" fontId="4" fillId="3" borderId="33" xfId="0" applyFont="1" applyFill="1" applyBorder="1" applyAlignment="1">
      <alignment wrapText="1"/>
    </xf>
    <xf numFmtId="1" fontId="5" fillId="3" borderId="5" xfId="0" applyNumberFormat="1" applyFont="1" applyFill="1" applyBorder="1"/>
    <xf numFmtId="1" fontId="4" fillId="3" borderId="5" xfId="0" applyNumberFormat="1" applyFont="1" applyFill="1" applyBorder="1"/>
    <xf numFmtId="1" fontId="5" fillId="3" borderId="27" xfId="0" applyNumberFormat="1" applyFont="1" applyFill="1" applyBorder="1"/>
    <xf numFmtId="165" fontId="30" fillId="0" borderId="0" xfId="1" applyNumberFormat="1" applyFont="1" applyFill="1"/>
    <xf numFmtId="4" fontId="2" fillId="0" borderId="0" xfId="0" applyNumberFormat="1" applyFont="1" applyAlignment="1">
      <alignment wrapText="1"/>
    </xf>
    <xf numFmtId="0" fontId="8" fillId="0" borderId="0" xfId="0" applyFont="1"/>
    <xf numFmtId="43" fontId="9" fillId="0" borderId="0" xfId="1" applyFont="1" applyFill="1" applyBorder="1"/>
    <xf numFmtId="4" fontId="9" fillId="0" borderId="0" xfId="0" applyNumberFormat="1" applyFont="1"/>
    <xf numFmtId="0" fontId="5" fillId="12" borderId="74" xfId="0" applyFont="1" applyFill="1" applyBorder="1" applyAlignment="1">
      <alignment horizontal="left" vertical="center"/>
    </xf>
    <xf numFmtId="0" fontId="11" fillId="12" borderId="60" xfId="0" applyFont="1" applyFill="1" applyBorder="1" applyAlignment="1">
      <alignment horizontal="left" vertical="center"/>
    </xf>
    <xf numFmtId="1" fontId="8" fillId="12" borderId="45" xfId="0" applyNumberFormat="1" applyFont="1" applyFill="1" applyBorder="1" applyAlignment="1">
      <alignment horizontal="center" vertical="center" wrapText="1"/>
    </xf>
    <xf numFmtId="1" fontId="8" fillId="12" borderId="75" xfId="0" applyNumberFormat="1" applyFont="1" applyFill="1" applyBorder="1" applyAlignment="1">
      <alignment horizontal="center" vertical="center"/>
    </xf>
    <xf numFmtId="0" fontId="8" fillId="5" borderId="76" xfId="0" applyFont="1" applyFill="1" applyBorder="1" applyAlignment="1">
      <alignment horizontal="left"/>
    </xf>
    <xf numFmtId="0" fontId="11" fillId="5" borderId="22" xfId="0" applyFont="1" applyFill="1" applyBorder="1"/>
    <xf numFmtId="1" fontId="13" fillId="5" borderId="46" xfId="0" applyNumberFormat="1" applyFont="1" applyFill="1" applyBorder="1"/>
    <xf numFmtId="1" fontId="13" fillId="5" borderId="20" xfId="0" applyNumberFormat="1" applyFont="1" applyFill="1" applyBorder="1" applyAlignment="1">
      <alignment horizontal="right"/>
    </xf>
    <xf numFmtId="1" fontId="13" fillId="5" borderId="77" xfId="0" applyNumberFormat="1" applyFont="1" applyFill="1" applyBorder="1" applyAlignment="1">
      <alignment horizontal="right"/>
    </xf>
    <xf numFmtId="49" fontId="11" fillId="0" borderId="76" xfId="0" applyNumberFormat="1" applyFont="1" applyBorder="1" applyAlignment="1">
      <alignment horizontal="left"/>
    </xf>
    <xf numFmtId="0" fontId="11" fillId="0" borderId="22" xfId="0" applyFont="1" applyBorder="1"/>
    <xf numFmtId="1" fontId="11" fillId="0" borderId="46" xfId="0" applyNumberFormat="1" applyFont="1" applyBorder="1"/>
    <xf numFmtId="1" fontId="11" fillId="0" borderId="20" xfId="0" applyNumberFormat="1" applyFont="1" applyBorder="1" applyAlignment="1">
      <alignment horizontal="right"/>
    </xf>
    <xf numFmtId="1" fontId="11" fillId="0" borderId="77" xfId="0" applyNumberFormat="1" applyFont="1" applyBorder="1" applyAlignment="1">
      <alignment horizontal="right"/>
    </xf>
    <xf numFmtId="0" fontId="11" fillId="0" borderId="76" xfId="0" applyFont="1" applyBorder="1" applyAlignment="1">
      <alignment horizontal="left"/>
    </xf>
    <xf numFmtId="1" fontId="11" fillId="0" borderId="78" xfId="0" applyNumberFormat="1" applyFont="1" applyBorder="1"/>
    <xf numFmtId="1" fontId="11" fillId="0" borderId="77" xfId="0" applyNumberFormat="1" applyFont="1" applyBorder="1"/>
    <xf numFmtId="0" fontId="8" fillId="5" borderId="22" xfId="0" applyFont="1" applyFill="1" applyBorder="1"/>
    <xf numFmtId="1" fontId="11" fillId="7" borderId="46" xfId="0" applyNumberFormat="1" applyFont="1" applyFill="1" applyBorder="1"/>
    <xf numFmtId="3" fontId="11" fillId="0" borderId="76" xfId="0" applyNumberFormat="1" applyFont="1" applyBorder="1" applyAlignment="1">
      <alignment horizontal="left"/>
    </xf>
    <xf numFmtId="1" fontId="13" fillId="5" borderId="46" xfId="0" applyNumberFormat="1" applyFont="1" applyFill="1" applyBorder="1" applyAlignment="1">
      <alignment horizontal="right"/>
    </xf>
    <xf numFmtId="0" fontId="11" fillId="7" borderId="76" xfId="0" applyFont="1" applyFill="1" applyBorder="1" applyAlignment="1">
      <alignment horizontal="left"/>
    </xf>
    <xf numFmtId="0" fontId="11" fillId="7" borderId="22" xfId="0" applyFont="1" applyFill="1" applyBorder="1"/>
    <xf numFmtId="1" fontId="11" fillId="7" borderId="46" xfId="0" applyNumberFormat="1" applyFont="1" applyFill="1" applyBorder="1" applyAlignment="1">
      <alignment horizontal="right"/>
    </xf>
    <xf numFmtId="1" fontId="11" fillId="7" borderId="20" xfId="0" applyNumberFormat="1" applyFont="1" applyFill="1" applyBorder="1" applyAlignment="1">
      <alignment horizontal="right"/>
    </xf>
    <xf numFmtId="1" fontId="11" fillId="7" borderId="77" xfId="0" applyNumberFormat="1" applyFont="1" applyFill="1" applyBorder="1" applyAlignment="1">
      <alignment horizontal="right"/>
    </xf>
    <xf numFmtId="0" fontId="36" fillId="0" borderId="76" xfId="0" applyFont="1" applyBorder="1" applyAlignment="1">
      <alignment horizontal="left"/>
    </xf>
    <xf numFmtId="0" fontId="36" fillId="0" borderId="22" xfId="0" applyFont="1" applyBorder="1"/>
    <xf numFmtId="1" fontId="36" fillId="0" borderId="46" xfId="0" applyNumberFormat="1" applyFont="1" applyBorder="1"/>
    <xf numFmtId="1" fontId="8" fillId="5" borderId="46" xfId="0" applyNumberFormat="1" applyFont="1" applyFill="1" applyBorder="1"/>
    <xf numFmtId="3" fontId="11" fillId="0" borderId="79" xfId="0" applyNumberFormat="1" applyFont="1" applyBorder="1" applyAlignment="1">
      <alignment horizontal="left"/>
    </xf>
    <xf numFmtId="0" fontId="11" fillId="0" borderId="15" xfId="0" applyFont="1" applyBorder="1"/>
    <xf numFmtId="1" fontId="11" fillId="0" borderId="80" xfId="0" applyNumberFormat="1" applyFont="1" applyBorder="1"/>
    <xf numFmtId="1" fontId="11" fillId="0" borderId="37" xfId="0" applyNumberFormat="1" applyFont="1" applyBorder="1" applyAlignment="1">
      <alignment horizontal="right"/>
    </xf>
    <xf numFmtId="1" fontId="11" fillId="0" borderId="81" xfId="0" applyNumberFormat="1" applyFont="1" applyBorder="1" applyAlignment="1">
      <alignment horizontal="right"/>
    </xf>
    <xf numFmtId="0" fontId="11" fillId="0" borderId="19" xfId="0" applyFont="1" applyBorder="1"/>
    <xf numFmtId="0" fontId="11" fillId="0" borderId="47" xfId="0" applyFont="1" applyBorder="1"/>
    <xf numFmtId="0" fontId="8" fillId="9" borderId="82" xfId="0" applyFont="1" applyFill="1" applyBorder="1" applyAlignment="1">
      <alignment horizontal="left"/>
    </xf>
    <xf numFmtId="0" fontId="8" fillId="9" borderId="29" xfId="0" applyFont="1" applyFill="1" applyBorder="1"/>
    <xf numFmtId="1" fontId="13" fillId="9" borderId="29" xfId="0" applyNumberFormat="1" applyFont="1" applyFill="1" applyBorder="1"/>
    <xf numFmtId="1" fontId="13" fillId="9" borderId="37" xfId="0" applyNumberFormat="1" applyFont="1" applyFill="1" applyBorder="1" applyAlignment="1">
      <alignment horizontal="right"/>
    </xf>
    <xf numFmtId="1" fontId="13" fillId="9" borderId="83" xfId="0" applyNumberFormat="1" applyFont="1" applyFill="1" applyBorder="1" applyAlignment="1">
      <alignment horizontal="right"/>
    </xf>
    <xf numFmtId="0" fontId="8" fillId="0" borderId="84" xfId="0" applyFont="1" applyBorder="1" applyAlignment="1">
      <alignment horizontal="left"/>
    </xf>
    <xf numFmtId="0" fontId="8" fillId="0" borderId="33" xfId="0" applyFont="1" applyBorder="1"/>
    <xf numFmtId="1" fontId="8" fillId="0" borderId="33" xfId="0" applyNumberFormat="1" applyFont="1" applyBorder="1"/>
    <xf numFmtId="166" fontId="11" fillId="0" borderId="33" xfId="0" applyNumberFormat="1" applyFont="1" applyBorder="1"/>
    <xf numFmtId="166" fontId="11" fillId="0" borderId="73" xfId="0" applyNumberFormat="1" applyFont="1" applyBorder="1"/>
    <xf numFmtId="0" fontId="8" fillId="12" borderId="72" xfId="0" applyFont="1" applyFill="1" applyBorder="1" applyAlignment="1">
      <alignment horizontal="left"/>
    </xf>
    <xf numFmtId="0" fontId="11" fillId="12" borderId="0" xfId="0" applyFont="1" applyFill="1" applyAlignment="1">
      <alignment horizontal="center" wrapText="1"/>
    </xf>
    <xf numFmtId="1" fontId="8" fillId="12" borderId="23" xfId="0" applyNumberFormat="1" applyFont="1" applyFill="1" applyBorder="1" applyAlignment="1">
      <alignment horizontal="right" vertical="center" wrapText="1"/>
    </xf>
    <xf numFmtId="166" fontId="8" fillId="12" borderId="24" xfId="0" applyNumberFormat="1" applyFont="1" applyFill="1" applyBorder="1" applyAlignment="1">
      <alignment horizontal="right" vertical="center"/>
    </xf>
    <xf numFmtId="166" fontId="8" fillId="12" borderId="85" xfId="0" applyNumberFormat="1" applyFont="1" applyFill="1" applyBorder="1" applyAlignment="1">
      <alignment horizontal="right" vertical="center"/>
    </xf>
    <xf numFmtId="0" fontId="8" fillId="5" borderId="86" xfId="0" applyFont="1" applyFill="1" applyBorder="1" applyAlignment="1">
      <alignment horizontal="left"/>
    </xf>
    <xf numFmtId="0" fontId="11" fillId="5" borderId="62" xfId="0" applyFont="1" applyFill="1" applyBorder="1"/>
    <xf numFmtId="1" fontId="13" fillId="5" borderId="17" xfId="0" applyNumberFormat="1" applyFont="1" applyFill="1" applyBorder="1" applyAlignment="1">
      <alignment horizontal="right" vertical="center"/>
    </xf>
    <xf numFmtId="1" fontId="13" fillId="5" borderId="20" xfId="0" applyNumberFormat="1" applyFont="1" applyFill="1" applyBorder="1" applyAlignment="1">
      <alignment horizontal="right" vertical="center"/>
    </xf>
    <xf numFmtId="1" fontId="13" fillId="5" borderId="77" xfId="0" applyNumberFormat="1" applyFont="1" applyFill="1" applyBorder="1" applyAlignment="1">
      <alignment horizontal="right" vertical="center"/>
    </xf>
    <xf numFmtId="3" fontId="11" fillId="0" borderId="87" xfId="0" applyNumberFormat="1" applyFont="1" applyBorder="1" applyAlignment="1">
      <alignment horizontal="left"/>
    </xf>
    <xf numFmtId="0" fontId="11" fillId="0" borderId="88" xfId="0" applyFont="1" applyBorder="1"/>
    <xf numFmtId="1" fontId="11" fillId="0" borderId="17" xfId="0" applyNumberFormat="1" applyFont="1" applyBorder="1" applyAlignment="1">
      <alignment horizontal="right" vertical="center"/>
    </xf>
    <xf numFmtId="1" fontId="11" fillId="0" borderId="20" xfId="0" applyNumberFormat="1" applyFont="1" applyBorder="1" applyAlignment="1">
      <alignment horizontal="right" vertical="center"/>
    </xf>
    <xf numFmtId="1" fontId="11" fillId="0" borderId="77" xfId="0" applyNumberFormat="1" applyFont="1" applyBorder="1" applyAlignment="1">
      <alignment horizontal="right" vertical="center"/>
    </xf>
    <xf numFmtId="3" fontId="8" fillId="5" borderId="72" xfId="0" applyNumberFormat="1" applyFont="1" applyFill="1" applyBorder="1" applyAlignment="1">
      <alignment horizontal="left"/>
    </xf>
    <xf numFmtId="0" fontId="11" fillId="5" borderId="0" xfId="0" applyFont="1" applyFill="1"/>
    <xf numFmtId="3" fontId="11" fillId="0" borderId="86" xfId="0" applyNumberFormat="1" applyFont="1" applyBorder="1" applyAlignment="1">
      <alignment horizontal="left"/>
    </xf>
    <xf numFmtId="0" fontId="11" fillId="0" borderId="20" xfId="0" applyFont="1" applyBorder="1"/>
    <xf numFmtId="1" fontId="11" fillId="0" borderId="18" xfId="0" applyNumberFormat="1" applyFont="1" applyBorder="1" applyAlignment="1">
      <alignment horizontal="right" vertical="center"/>
    </xf>
    <xf numFmtId="3" fontId="11" fillId="7" borderId="89" xfId="0" applyNumberFormat="1" applyFont="1" applyFill="1" applyBorder="1" applyAlignment="1">
      <alignment horizontal="left"/>
    </xf>
    <xf numFmtId="1" fontId="11" fillId="0" borderId="14" xfId="0" applyNumberFormat="1" applyFont="1" applyBorder="1" applyAlignment="1">
      <alignment horizontal="right" vertical="center"/>
    </xf>
    <xf numFmtId="1" fontId="11" fillId="0" borderId="37" xfId="0" applyNumberFormat="1" applyFont="1" applyBorder="1" applyAlignment="1">
      <alignment horizontal="right" vertical="center"/>
    </xf>
    <xf numFmtId="1" fontId="11" fillId="0" borderId="81" xfId="0" applyNumberFormat="1" applyFont="1" applyBorder="1" applyAlignment="1">
      <alignment horizontal="right" vertical="center"/>
    </xf>
    <xf numFmtId="0" fontId="11" fillId="0" borderId="20" xfId="0" applyFont="1" applyBorder="1" applyAlignment="1">
      <alignment horizontal="left" vertical="top"/>
    </xf>
    <xf numFmtId="0" fontId="8" fillId="9" borderId="90" xfId="0" applyFont="1" applyFill="1" applyBorder="1" applyAlignment="1">
      <alignment horizontal="left"/>
    </xf>
    <xf numFmtId="0" fontId="11" fillId="9" borderId="1" xfId="0" applyFont="1" applyFill="1" applyBorder="1"/>
    <xf numFmtId="1" fontId="13" fillId="9" borderId="28" xfId="0" applyNumberFormat="1" applyFont="1" applyFill="1" applyBorder="1" applyAlignment="1">
      <alignment horizontal="right" vertical="center"/>
    </xf>
    <xf numFmtId="1" fontId="13" fillId="9" borderId="37" xfId="0" applyNumberFormat="1" applyFont="1" applyFill="1" applyBorder="1" applyAlignment="1">
      <alignment horizontal="right" vertical="center"/>
    </xf>
    <xf numFmtId="1" fontId="13" fillId="9" borderId="83" xfId="0" applyNumberFormat="1" applyFont="1" applyFill="1" applyBorder="1" applyAlignment="1">
      <alignment horizontal="right" vertical="center"/>
    </xf>
    <xf numFmtId="0" fontId="8" fillId="0" borderId="72" xfId="0" applyFont="1" applyBorder="1" applyAlignment="1">
      <alignment horizontal="left"/>
    </xf>
    <xf numFmtId="1" fontId="8" fillId="0" borderId="0" xfId="0" applyNumberFormat="1" applyFont="1"/>
    <xf numFmtId="1" fontId="11" fillId="0" borderId="73" xfId="0" applyNumberFormat="1" applyFont="1" applyBorder="1"/>
    <xf numFmtId="0" fontId="8" fillId="12" borderId="91" xfId="0" applyFont="1" applyFill="1" applyBorder="1" applyAlignment="1">
      <alignment horizontal="left"/>
    </xf>
    <xf numFmtId="0" fontId="11" fillId="12" borderId="3" xfId="0" applyFont="1" applyFill="1" applyBorder="1" applyAlignment="1">
      <alignment horizontal="center" wrapText="1"/>
    </xf>
    <xf numFmtId="1" fontId="8" fillId="12" borderId="10" xfId="0" applyNumberFormat="1" applyFont="1" applyFill="1" applyBorder="1" applyAlignment="1">
      <alignment horizontal="right" vertical="center" wrapText="1"/>
    </xf>
    <xf numFmtId="1" fontId="8" fillId="12" borderId="24" xfId="0" applyNumberFormat="1" applyFont="1" applyFill="1" applyBorder="1" applyAlignment="1">
      <alignment horizontal="right"/>
    </xf>
    <xf numFmtId="1" fontId="8" fillId="12" borderId="85" xfId="0" applyNumberFormat="1" applyFont="1" applyFill="1" applyBorder="1" applyAlignment="1">
      <alignment horizontal="right"/>
    </xf>
    <xf numFmtId="1" fontId="13" fillId="5" borderId="20" xfId="0" applyNumberFormat="1" applyFont="1" applyFill="1" applyBorder="1"/>
    <xf numFmtId="1" fontId="13" fillId="5" borderId="77" xfId="0" applyNumberFormat="1" applyFont="1" applyFill="1" applyBorder="1"/>
    <xf numFmtId="0" fontId="11" fillId="0" borderId="92" xfId="0" applyFont="1" applyBorder="1"/>
    <xf numFmtId="49" fontId="11" fillId="0" borderId="86" xfId="0" applyNumberFormat="1" applyFont="1" applyBorder="1" applyAlignment="1">
      <alignment horizontal="left"/>
    </xf>
    <xf numFmtId="3" fontId="8" fillId="5" borderId="86" xfId="0" applyNumberFormat="1" applyFont="1" applyFill="1" applyBorder="1" applyAlignment="1">
      <alignment horizontal="left"/>
    </xf>
    <xf numFmtId="3" fontId="11" fillId="0" borderId="89" xfId="0" applyNumberFormat="1" applyFont="1" applyBorder="1" applyAlignment="1">
      <alignment horizontal="left"/>
    </xf>
    <xf numFmtId="0" fontId="11" fillId="0" borderId="93" xfId="0" applyFont="1" applyBorder="1"/>
    <xf numFmtId="1" fontId="11" fillId="0" borderId="37" xfId="0" applyNumberFormat="1" applyFont="1" applyBorder="1"/>
    <xf numFmtId="1" fontId="11" fillId="0" borderId="81" xfId="0" applyNumberFormat="1" applyFont="1" applyBorder="1"/>
    <xf numFmtId="0" fontId="8" fillId="9" borderId="84" xfId="0" applyFont="1" applyFill="1" applyBorder="1" applyAlignment="1">
      <alignment horizontal="left"/>
    </xf>
    <xf numFmtId="0" fontId="11" fillId="9" borderId="33" xfId="0" applyFont="1" applyFill="1" applyBorder="1"/>
    <xf numFmtId="1" fontId="13" fillId="9" borderId="68" xfId="0" applyNumberFormat="1" applyFont="1" applyFill="1" applyBorder="1"/>
    <xf numFmtId="1" fontId="18" fillId="9" borderId="94" xfId="0" applyNumberFormat="1" applyFont="1" applyFill="1" applyBorder="1"/>
    <xf numFmtId="1" fontId="18" fillId="9" borderId="95" xfId="0" applyNumberFormat="1" applyFont="1" applyFill="1" applyBorder="1"/>
    <xf numFmtId="0" fontId="11" fillId="0" borderId="33" xfId="0" applyFont="1" applyBorder="1"/>
    <xf numFmtId="1" fontId="11" fillId="0" borderId="95" xfId="0" applyNumberFormat="1" applyFont="1" applyBorder="1"/>
    <xf numFmtId="0" fontId="35" fillId="11" borderId="87" xfId="0" applyFont="1" applyFill="1" applyBorder="1" applyAlignment="1">
      <alignment horizontal="left"/>
    </xf>
    <xf numFmtId="0" fontId="36" fillId="11" borderId="36" xfId="0" applyFont="1" applyFill="1" applyBorder="1"/>
    <xf numFmtId="1" fontId="8" fillId="11" borderId="23" xfId="0" applyNumberFormat="1" applyFont="1" applyFill="1" applyBorder="1"/>
    <xf numFmtId="1" fontId="8" fillId="11" borderId="24" xfId="0" applyNumberFormat="1" applyFont="1" applyFill="1" applyBorder="1"/>
    <xf numFmtId="1" fontId="8" fillId="11" borderId="96" xfId="0" applyNumberFormat="1" applyFont="1" applyFill="1" applyBorder="1"/>
    <xf numFmtId="0" fontId="35" fillId="11" borderId="97" xfId="0" applyFont="1" applyFill="1" applyBorder="1" applyAlignment="1">
      <alignment horizontal="left"/>
    </xf>
    <xf numFmtId="0" fontId="36" fillId="11" borderId="18" xfId="0" applyFont="1" applyFill="1" applyBorder="1"/>
    <xf numFmtId="1" fontId="8" fillId="11" borderId="17" xfId="0" applyNumberFormat="1" applyFont="1" applyFill="1" applyBorder="1"/>
    <xf numFmtId="1" fontId="8" fillId="11" borderId="20" xfId="0" applyNumberFormat="1" applyFont="1" applyFill="1" applyBorder="1"/>
    <xf numFmtId="1" fontId="8" fillId="11" borderId="77" xfId="0" applyNumberFormat="1" applyFont="1" applyFill="1" applyBorder="1"/>
    <xf numFmtId="0" fontId="35" fillId="11" borderId="98" xfId="0" applyFont="1" applyFill="1" applyBorder="1" applyAlignment="1">
      <alignment horizontal="left"/>
    </xf>
    <xf numFmtId="0" fontId="36" fillId="11" borderId="14" xfId="0" applyFont="1" applyFill="1" applyBorder="1"/>
    <xf numFmtId="1" fontId="8" fillId="11" borderId="13" xfId="0" applyNumberFormat="1" applyFont="1" applyFill="1" applyBorder="1"/>
    <xf numFmtId="1" fontId="8" fillId="11" borderId="37" xfId="0" applyNumberFormat="1" applyFont="1" applyFill="1" applyBorder="1"/>
    <xf numFmtId="1" fontId="8" fillId="11" borderId="81" xfId="0" applyNumberFormat="1" applyFont="1" applyFill="1" applyBorder="1"/>
    <xf numFmtId="0" fontId="35" fillId="12" borderId="99" xfId="0" applyFont="1" applyFill="1" applyBorder="1" applyAlignment="1">
      <alignment horizontal="left"/>
    </xf>
    <xf numFmtId="0" fontId="11" fillId="12" borderId="100" xfId="0" applyFont="1" applyFill="1" applyBorder="1"/>
    <xf numFmtId="1" fontId="12" fillId="12" borderId="101" xfId="0" applyNumberFormat="1" applyFont="1" applyFill="1" applyBorder="1"/>
    <xf numFmtId="1" fontId="12" fillId="12" borderId="102" xfId="0" applyNumberFormat="1" applyFont="1" applyFill="1" applyBorder="1"/>
    <xf numFmtId="1" fontId="12" fillId="12" borderId="103" xfId="0" applyNumberFormat="1" applyFont="1" applyFill="1" applyBorder="1"/>
    <xf numFmtId="0" fontId="36" fillId="0" borderId="0" xfId="0" applyFont="1" applyAlignment="1">
      <alignment horizontal="left"/>
    </xf>
    <xf numFmtId="0" fontId="36" fillId="0" borderId="0" xfId="0" applyFont="1"/>
    <xf numFmtId="0" fontId="5" fillId="0" borderId="0" xfId="0" applyFont="1"/>
    <xf numFmtId="6" fontId="2" fillId="0" borderId="0" xfId="0" applyNumberFormat="1" applyFont="1"/>
    <xf numFmtId="8" fontId="2" fillId="0" borderId="0" xfId="0" applyNumberFormat="1" applyFont="1"/>
    <xf numFmtId="0" fontId="2" fillId="7" borderId="0" xfId="0" applyFont="1" applyFill="1"/>
    <xf numFmtId="0" fontId="24" fillId="0" borderId="0" xfId="0" applyFont="1"/>
    <xf numFmtId="0" fontId="12" fillId="0" borderId="0" xfId="0" applyFont="1"/>
    <xf numFmtId="0" fontId="37" fillId="0" borderId="0" xfId="0" applyFont="1"/>
    <xf numFmtId="0" fontId="5" fillId="2" borderId="69" xfId="0" applyFont="1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8" fillId="7" borderId="20" xfId="0" applyFont="1" applyFill="1" applyBorder="1"/>
    <xf numFmtId="0" fontId="15" fillId="7" borderId="20" xfId="0" applyFont="1" applyFill="1" applyBorder="1" applyAlignment="1">
      <alignment wrapText="1"/>
    </xf>
    <xf numFmtId="1" fontId="18" fillId="7" borderId="20" xfId="0" applyNumberFormat="1" applyFont="1" applyFill="1" applyBorder="1" applyAlignment="1">
      <alignment horizontal="left"/>
    </xf>
    <xf numFmtId="1" fontId="18" fillId="7" borderId="20" xfId="0" applyNumberFormat="1" applyFont="1" applyFill="1" applyBorder="1"/>
    <xf numFmtId="0" fontId="16" fillId="6" borderId="20" xfId="0" applyFont="1" applyFill="1" applyBorder="1" applyAlignment="1">
      <alignment wrapText="1"/>
    </xf>
    <xf numFmtId="1" fontId="16" fillId="6" borderId="20" xfId="0" applyNumberFormat="1" applyFont="1" applyFill="1" applyBorder="1"/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112C1-DC50-45E2-B51E-E2F43510B3AB}">
  <dimension ref="A1:E76"/>
  <sheetViews>
    <sheetView tabSelected="1" workbookViewId="0">
      <selection activeCell="E14" sqref="E14"/>
    </sheetView>
  </sheetViews>
  <sheetFormatPr defaultRowHeight="15" x14ac:dyDescent="0.25"/>
  <cols>
    <col min="1" max="1" width="11.5703125" customWidth="1"/>
    <col min="2" max="2" width="56.85546875" customWidth="1"/>
    <col min="3" max="3" width="20.42578125" customWidth="1"/>
    <col min="4" max="4" width="16.85546875" customWidth="1"/>
    <col min="5" max="5" width="17.42578125" customWidth="1"/>
  </cols>
  <sheetData>
    <row r="1" spans="1:5" ht="15.75" thickTop="1" x14ac:dyDescent="0.25">
      <c r="A1" s="600" t="s">
        <v>223</v>
      </c>
      <c r="B1" s="601"/>
      <c r="C1" s="601"/>
      <c r="D1" s="601"/>
      <c r="E1" s="602"/>
    </row>
    <row r="2" spans="1:5" ht="36.75" customHeight="1" thickBot="1" x14ac:dyDescent="0.3">
      <c r="A2" s="603"/>
      <c r="B2" s="604"/>
      <c r="C2" s="604"/>
      <c r="D2" s="604"/>
      <c r="E2" s="605"/>
    </row>
    <row r="3" spans="1:5" ht="27" customHeight="1" thickTop="1" x14ac:dyDescent="0.25">
      <c r="A3" s="470" t="s">
        <v>213</v>
      </c>
      <c r="B3" s="471"/>
      <c r="C3" s="472">
        <v>2024</v>
      </c>
      <c r="D3" s="472">
        <v>2025</v>
      </c>
      <c r="E3" s="473">
        <v>2026</v>
      </c>
    </row>
    <row r="4" spans="1:5" x14ac:dyDescent="0.25">
      <c r="A4" s="474" t="s">
        <v>224</v>
      </c>
      <c r="B4" s="475"/>
      <c r="C4" s="476">
        <f>C5+C6+C7+C8</f>
        <v>379100</v>
      </c>
      <c r="D4" s="477">
        <f>D5+D6+D7+D8</f>
        <v>389100</v>
      </c>
      <c r="E4" s="478">
        <f>E5+E6+E7+E8</f>
        <v>389100</v>
      </c>
    </row>
    <row r="5" spans="1:5" x14ac:dyDescent="0.25">
      <c r="A5" s="479" t="s">
        <v>225</v>
      </c>
      <c r="B5" s="480" t="s">
        <v>226</v>
      </c>
      <c r="C5" s="481">
        <v>290000</v>
      </c>
      <c r="D5" s="482">
        <v>300000</v>
      </c>
      <c r="E5" s="483">
        <v>300000</v>
      </c>
    </row>
    <row r="6" spans="1:5" x14ac:dyDescent="0.25">
      <c r="A6" s="479" t="s">
        <v>227</v>
      </c>
      <c r="B6" s="480" t="s">
        <v>228</v>
      </c>
      <c r="C6" s="481">
        <v>48000</v>
      </c>
      <c r="D6" s="482">
        <v>48000</v>
      </c>
      <c r="E6" s="483">
        <v>48000</v>
      </c>
    </row>
    <row r="7" spans="1:5" x14ac:dyDescent="0.25">
      <c r="A7" s="479" t="s">
        <v>229</v>
      </c>
      <c r="B7" s="480" t="s">
        <v>230</v>
      </c>
      <c r="C7" s="481">
        <v>40000</v>
      </c>
      <c r="D7" s="482">
        <v>40000</v>
      </c>
      <c r="E7" s="483">
        <v>40000</v>
      </c>
    </row>
    <row r="8" spans="1:5" x14ac:dyDescent="0.25">
      <c r="A8" s="479" t="s">
        <v>231</v>
      </c>
      <c r="B8" s="480" t="s">
        <v>232</v>
      </c>
      <c r="C8" s="481">
        <v>1100</v>
      </c>
      <c r="D8" s="482">
        <v>1100</v>
      </c>
      <c r="E8" s="483">
        <v>1100</v>
      </c>
    </row>
    <row r="9" spans="1:5" x14ac:dyDescent="0.25">
      <c r="A9" s="484"/>
      <c r="B9" s="480"/>
      <c r="C9" s="485" t="s">
        <v>233</v>
      </c>
      <c r="D9" s="144"/>
      <c r="E9" s="486"/>
    </row>
    <row r="10" spans="1:5" x14ac:dyDescent="0.25">
      <c r="A10" s="474" t="s">
        <v>234</v>
      </c>
      <c r="B10" s="487"/>
      <c r="C10" s="476">
        <f>SUM(C11:C14)</f>
        <v>33350</v>
      </c>
      <c r="D10" s="477">
        <f>SUM(D11:D14)</f>
        <v>45730</v>
      </c>
      <c r="E10" s="478">
        <f>SUM(E11:E14)</f>
        <v>37300</v>
      </c>
    </row>
    <row r="11" spans="1:5" x14ac:dyDescent="0.25">
      <c r="A11" s="479" t="s">
        <v>235</v>
      </c>
      <c r="B11" s="480" t="s">
        <v>236</v>
      </c>
      <c r="C11" s="481">
        <v>1000</v>
      </c>
      <c r="D11" s="482">
        <v>1100</v>
      </c>
      <c r="E11" s="483">
        <v>1200</v>
      </c>
    </row>
    <row r="12" spans="1:5" x14ac:dyDescent="0.25">
      <c r="A12" s="479" t="s">
        <v>237</v>
      </c>
      <c r="B12" s="480" t="s">
        <v>238</v>
      </c>
      <c r="C12" s="481">
        <v>200</v>
      </c>
      <c r="D12" s="482">
        <v>300</v>
      </c>
      <c r="E12" s="483">
        <v>900</v>
      </c>
    </row>
    <row r="13" spans="1:5" x14ac:dyDescent="0.25">
      <c r="A13" s="479" t="s">
        <v>239</v>
      </c>
      <c r="B13" s="480" t="s">
        <v>240</v>
      </c>
      <c r="C13" s="488">
        <v>32000</v>
      </c>
      <c r="D13" s="482">
        <v>44130</v>
      </c>
      <c r="E13" s="483">
        <v>35000</v>
      </c>
    </row>
    <row r="14" spans="1:5" x14ac:dyDescent="0.25">
      <c r="A14" s="489">
        <v>133006</v>
      </c>
      <c r="B14" s="480" t="s">
        <v>241</v>
      </c>
      <c r="C14" s="481">
        <v>150</v>
      </c>
      <c r="D14" s="482">
        <v>200</v>
      </c>
      <c r="E14" s="483">
        <v>200</v>
      </c>
    </row>
    <row r="15" spans="1:5" x14ac:dyDescent="0.25">
      <c r="A15" s="474" t="s">
        <v>242</v>
      </c>
      <c r="B15" s="487"/>
      <c r="C15" s="490">
        <f>C16+C17+C18</f>
        <v>14600</v>
      </c>
      <c r="D15" s="477">
        <f>D16+D17+D18</f>
        <v>15600</v>
      </c>
      <c r="E15" s="478">
        <f>E16+E17+E18</f>
        <v>16600</v>
      </c>
    </row>
    <row r="16" spans="1:5" x14ac:dyDescent="0.25">
      <c r="A16" s="491" t="s">
        <v>243</v>
      </c>
      <c r="B16" s="492" t="s">
        <v>244</v>
      </c>
      <c r="C16" s="493">
        <v>2000</v>
      </c>
      <c r="D16" s="494">
        <v>2000</v>
      </c>
      <c r="E16" s="495">
        <v>2000</v>
      </c>
    </row>
    <row r="17" spans="1:5" x14ac:dyDescent="0.25">
      <c r="A17" s="489" t="s">
        <v>245</v>
      </c>
      <c r="B17" s="480" t="s">
        <v>246</v>
      </c>
      <c r="C17" s="481">
        <v>600</v>
      </c>
      <c r="D17" s="482">
        <v>600</v>
      </c>
      <c r="E17" s="483">
        <v>600</v>
      </c>
    </row>
    <row r="18" spans="1:5" x14ac:dyDescent="0.25">
      <c r="A18" s="489" t="s">
        <v>247</v>
      </c>
      <c r="B18" s="480" t="s">
        <v>248</v>
      </c>
      <c r="C18" s="481">
        <v>12000</v>
      </c>
      <c r="D18" s="482">
        <v>13000</v>
      </c>
      <c r="E18" s="483">
        <v>14000</v>
      </c>
    </row>
    <row r="19" spans="1:5" x14ac:dyDescent="0.25">
      <c r="A19" s="496"/>
      <c r="B19" s="497"/>
      <c r="C19" s="498"/>
      <c r="D19" s="482"/>
      <c r="E19" s="483"/>
    </row>
    <row r="20" spans="1:5" x14ac:dyDescent="0.25">
      <c r="A20" s="474" t="s">
        <v>249</v>
      </c>
      <c r="B20" s="487"/>
      <c r="C20" s="476">
        <f>C21+C22+C23+C24+C25+C26</f>
        <v>11800</v>
      </c>
      <c r="D20" s="477">
        <f>D21+D22+D23+D24+D25+D26</f>
        <v>13950</v>
      </c>
      <c r="E20" s="478">
        <f>E21+E22+E23+E24+E25+E26</f>
        <v>14500</v>
      </c>
    </row>
    <row r="21" spans="1:5" x14ac:dyDescent="0.25">
      <c r="A21" s="479" t="s">
        <v>250</v>
      </c>
      <c r="B21" s="480" t="s">
        <v>251</v>
      </c>
      <c r="C21" s="481">
        <v>800</v>
      </c>
      <c r="D21" s="482">
        <v>2000</v>
      </c>
      <c r="E21" s="483">
        <v>2000</v>
      </c>
    </row>
    <row r="22" spans="1:5" x14ac:dyDescent="0.25">
      <c r="A22" s="479" t="s">
        <v>252</v>
      </c>
      <c r="B22" s="480" t="s">
        <v>253</v>
      </c>
      <c r="C22" s="481">
        <v>1000</v>
      </c>
      <c r="D22" s="482">
        <v>2000</v>
      </c>
      <c r="E22" s="483">
        <v>1700</v>
      </c>
    </row>
    <row r="23" spans="1:5" x14ac:dyDescent="0.25">
      <c r="A23" s="479" t="s">
        <v>254</v>
      </c>
      <c r="B23" s="480" t="s">
        <v>255</v>
      </c>
      <c r="C23" s="481">
        <v>3500</v>
      </c>
      <c r="D23" s="482">
        <v>4500</v>
      </c>
      <c r="E23" s="483">
        <v>4500</v>
      </c>
    </row>
    <row r="24" spans="1:5" x14ac:dyDescent="0.25">
      <c r="A24" s="479" t="s">
        <v>256</v>
      </c>
      <c r="B24" s="480" t="s">
        <v>257</v>
      </c>
      <c r="C24" s="481">
        <v>3000</v>
      </c>
      <c r="D24" s="482">
        <v>4000</v>
      </c>
      <c r="E24" s="483">
        <v>4500</v>
      </c>
    </row>
    <row r="25" spans="1:5" x14ac:dyDescent="0.25">
      <c r="A25" s="479" t="s">
        <v>258</v>
      </c>
      <c r="B25" s="480" t="s">
        <v>259</v>
      </c>
      <c r="C25" s="481">
        <v>3500</v>
      </c>
      <c r="D25" s="482">
        <v>1450</v>
      </c>
      <c r="E25" s="483">
        <v>1800</v>
      </c>
    </row>
    <row r="26" spans="1:5" x14ac:dyDescent="0.25">
      <c r="A26" s="479"/>
      <c r="B26" s="480"/>
      <c r="C26" s="481"/>
      <c r="D26" s="482"/>
      <c r="E26" s="483"/>
    </row>
    <row r="27" spans="1:5" x14ac:dyDescent="0.25">
      <c r="A27" s="489"/>
      <c r="B27" s="480"/>
      <c r="C27" s="481"/>
      <c r="D27" s="482"/>
      <c r="E27" s="483"/>
    </row>
    <row r="28" spans="1:5" x14ac:dyDescent="0.25">
      <c r="A28" s="474" t="s">
        <v>260</v>
      </c>
      <c r="B28" s="475"/>
      <c r="C28" s="476">
        <f>C29</f>
        <v>20</v>
      </c>
      <c r="D28" s="477">
        <f>D29</f>
        <v>30</v>
      </c>
      <c r="E28" s="478">
        <f>E29</f>
        <v>30</v>
      </c>
    </row>
    <row r="29" spans="1:5" x14ac:dyDescent="0.25">
      <c r="A29" s="484">
        <v>242</v>
      </c>
      <c r="B29" s="480" t="s">
        <v>261</v>
      </c>
      <c r="C29" s="481">
        <v>20</v>
      </c>
      <c r="D29" s="482">
        <v>30</v>
      </c>
      <c r="E29" s="483">
        <v>30</v>
      </c>
    </row>
    <row r="30" spans="1:5" x14ac:dyDescent="0.25">
      <c r="A30" s="484"/>
      <c r="B30" s="480"/>
      <c r="C30" s="481"/>
      <c r="D30" s="482"/>
      <c r="E30" s="483"/>
    </row>
    <row r="31" spans="1:5" x14ac:dyDescent="0.25">
      <c r="A31" s="474" t="s">
        <v>262</v>
      </c>
      <c r="B31" s="475"/>
      <c r="C31" s="499">
        <f>C32+C33+C34+C35+C36+C37+C38+C39+C40+C41+C42+C43+C44+C45</f>
        <v>241540</v>
      </c>
      <c r="D31" s="477">
        <f>D32+D33+D34+D35+D36+D37+D38+D39+D40+D41+D42+D43+D44+D45</f>
        <v>198640</v>
      </c>
      <c r="E31" s="478">
        <f>E32+E33+E34+E35+E36+E37+E38+E39+E40+E41+E42+E43+E44+E45</f>
        <v>205630</v>
      </c>
    </row>
    <row r="32" spans="1:5" x14ac:dyDescent="0.25">
      <c r="A32" s="489" t="s">
        <v>263</v>
      </c>
      <c r="B32" s="480" t="s">
        <v>328</v>
      </c>
      <c r="C32" s="481">
        <v>21000</v>
      </c>
      <c r="D32" s="482">
        <v>0</v>
      </c>
      <c r="E32" s="483">
        <v>0</v>
      </c>
    </row>
    <row r="33" spans="1:5" x14ac:dyDescent="0.25">
      <c r="A33" s="489" t="s">
        <v>264</v>
      </c>
      <c r="B33" s="480" t="s">
        <v>265</v>
      </c>
      <c r="C33" s="481">
        <v>120000</v>
      </c>
      <c r="D33" s="482">
        <v>108000</v>
      </c>
      <c r="E33" s="483">
        <v>111000</v>
      </c>
    </row>
    <row r="34" spans="1:5" x14ac:dyDescent="0.25">
      <c r="A34" s="489" t="s">
        <v>266</v>
      </c>
      <c r="B34" s="480" t="s">
        <v>267</v>
      </c>
      <c r="C34" s="481">
        <v>2500</v>
      </c>
      <c r="D34" s="482">
        <v>2500</v>
      </c>
      <c r="E34" s="483">
        <v>2300</v>
      </c>
    </row>
    <row r="35" spans="1:5" x14ac:dyDescent="0.25">
      <c r="A35" s="489" t="s">
        <v>268</v>
      </c>
      <c r="B35" s="480" t="s">
        <v>269</v>
      </c>
      <c r="C35" s="481">
        <v>1100</v>
      </c>
      <c r="D35" s="482">
        <v>1000</v>
      </c>
      <c r="E35" s="483">
        <v>670</v>
      </c>
    </row>
    <row r="36" spans="1:5" x14ac:dyDescent="0.25">
      <c r="A36" s="489" t="s">
        <v>270</v>
      </c>
      <c r="B36" s="480" t="s">
        <v>271</v>
      </c>
      <c r="C36" s="481">
        <v>80</v>
      </c>
      <c r="D36" s="482">
        <v>80</v>
      </c>
      <c r="E36" s="483">
        <v>80</v>
      </c>
    </row>
    <row r="37" spans="1:5" x14ac:dyDescent="0.25">
      <c r="A37" s="489" t="s">
        <v>272</v>
      </c>
      <c r="B37" s="480" t="s">
        <v>273</v>
      </c>
      <c r="C37" s="481">
        <v>30</v>
      </c>
      <c r="D37" s="482">
        <v>40</v>
      </c>
      <c r="E37" s="483">
        <v>30</v>
      </c>
    </row>
    <row r="38" spans="1:5" x14ac:dyDescent="0.25">
      <c r="A38" s="489" t="s">
        <v>274</v>
      </c>
      <c r="B38" s="480" t="s">
        <v>275</v>
      </c>
      <c r="C38" s="481">
        <v>1000</v>
      </c>
      <c r="D38" s="482">
        <v>800</v>
      </c>
      <c r="E38" s="483">
        <v>800</v>
      </c>
    </row>
    <row r="39" spans="1:5" x14ac:dyDescent="0.25">
      <c r="A39" s="489" t="s">
        <v>276</v>
      </c>
      <c r="B39" s="480" t="s">
        <v>277</v>
      </c>
      <c r="C39" s="481">
        <v>240</v>
      </c>
      <c r="D39" s="482">
        <v>240</v>
      </c>
      <c r="E39" s="483">
        <v>240</v>
      </c>
    </row>
    <row r="40" spans="1:5" x14ac:dyDescent="0.25">
      <c r="A40" s="489" t="s">
        <v>278</v>
      </c>
      <c r="B40" s="480" t="s">
        <v>279</v>
      </c>
      <c r="C40" s="481">
        <v>220</v>
      </c>
      <c r="D40" s="482">
        <v>200</v>
      </c>
      <c r="E40" s="483">
        <v>130</v>
      </c>
    </row>
    <row r="41" spans="1:5" x14ac:dyDescent="0.25">
      <c r="A41" s="500" t="s">
        <v>280</v>
      </c>
      <c r="B41" s="501" t="s">
        <v>326</v>
      </c>
      <c r="C41" s="502">
        <v>81620</v>
      </c>
      <c r="D41" s="503">
        <v>84000</v>
      </c>
      <c r="E41" s="504">
        <v>88600</v>
      </c>
    </row>
    <row r="42" spans="1:5" x14ac:dyDescent="0.25">
      <c r="A42" s="500" t="s">
        <v>281</v>
      </c>
      <c r="B42" s="505" t="s">
        <v>282</v>
      </c>
      <c r="C42" s="502">
        <v>320</v>
      </c>
      <c r="D42" s="503">
        <v>350</v>
      </c>
      <c r="E42" s="504">
        <v>350</v>
      </c>
    </row>
    <row r="43" spans="1:5" x14ac:dyDescent="0.25">
      <c r="A43" s="500" t="s">
        <v>283</v>
      </c>
      <c r="B43" s="505" t="s">
        <v>284</v>
      </c>
      <c r="C43" s="502">
        <v>30</v>
      </c>
      <c r="D43" s="482">
        <v>30</v>
      </c>
      <c r="E43" s="504">
        <v>30</v>
      </c>
    </row>
    <row r="44" spans="1:5" x14ac:dyDescent="0.25">
      <c r="A44" s="500">
        <v>312012012</v>
      </c>
      <c r="B44" s="506" t="s">
        <v>285</v>
      </c>
      <c r="C44" s="502">
        <v>12000</v>
      </c>
      <c r="D44" s="503">
        <v>0</v>
      </c>
      <c r="E44" s="504">
        <v>0</v>
      </c>
    </row>
    <row r="45" spans="1:5" x14ac:dyDescent="0.25">
      <c r="A45" s="500">
        <v>312001002</v>
      </c>
      <c r="B45" s="506" t="s">
        <v>286</v>
      </c>
      <c r="C45" s="502">
        <v>1400</v>
      </c>
      <c r="D45" s="503">
        <v>1400</v>
      </c>
      <c r="E45" s="504">
        <v>1400</v>
      </c>
    </row>
    <row r="46" spans="1:5" ht="15.75" thickBot="1" x14ac:dyDescent="0.3">
      <c r="A46" s="507" t="s">
        <v>287</v>
      </c>
      <c r="B46" s="508"/>
      <c r="C46" s="509">
        <f>C4+C10+C15+C20+C28+C31</f>
        <v>680410</v>
      </c>
      <c r="D46" s="510">
        <f>D4+D10+D15+D20+D28+D31</f>
        <v>663050</v>
      </c>
      <c r="E46" s="511">
        <f>E4+E10+E15+E20+E28+E31</f>
        <v>663160</v>
      </c>
    </row>
    <row r="47" spans="1:5" ht="16.5" thickTop="1" thickBot="1" x14ac:dyDescent="0.3">
      <c r="A47" s="512"/>
      <c r="B47" s="513"/>
      <c r="C47" s="514"/>
      <c r="D47" s="515"/>
      <c r="E47" s="516"/>
    </row>
    <row r="48" spans="1:5" ht="18.75" customHeight="1" thickTop="1" x14ac:dyDescent="0.25">
      <c r="A48" s="517" t="s">
        <v>214</v>
      </c>
      <c r="B48" s="518"/>
      <c r="C48" s="519">
        <f>C56</f>
        <v>2977000</v>
      </c>
      <c r="D48" s="520">
        <f>D49+D51</f>
        <v>500000</v>
      </c>
      <c r="E48" s="521">
        <f>E49+E51</f>
        <v>0</v>
      </c>
    </row>
    <row r="49" spans="1:5" x14ac:dyDescent="0.25">
      <c r="A49" s="522" t="s">
        <v>288</v>
      </c>
      <c r="B49" s="523"/>
      <c r="C49" s="524">
        <f>C50</f>
        <v>0</v>
      </c>
      <c r="D49" s="525">
        <f>D50</f>
        <v>0</v>
      </c>
      <c r="E49" s="526">
        <f>E50</f>
        <v>0</v>
      </c>
    </row>
    <row r="50" spans="1:5" x14ac:dyDescent="0.25">
      <c r="A50" s="527">
        <v>231</v>
      </c>
      <c r="B50" s="528" t="s">
        <v>289</v>
      </c>
      <c r="C50" s="529">
        <v>0</v>
      </c>
      <c r="D50" s="530">
        <v>0</v>
      </c>
      <c r="E50" s="531">
        <v>0</v>
      </c>
    </row>
    <row r="51" spans="1:5" x14ac:dyDescent="0.25">
      <c r="A51" s="532" t="s">
        <v>290</v>
      </c>
      <c r="B51" s="533"/>
      <c r="C51" s="524">
        <f>C52+C53</f>
        <v>0</v>
      </c>
      <c r="D51" s="525">
        <f>D52+D53+D54+D55+D56</f>
        <v>500000</v>
      </c>
      <c r="E51" s="526">
        <f>E52+E53+E56</f>
        <v>0</v>
      </c>
    </row>
    <row r="52" spans="1:5" x14ac:dyDescent="0.25">
      <c r="A52" s="534">
        <v>321</v>
      </c>
      <c r="B52" s="535" t="s">
        <v>291</v>
      </c>
      <c r="C52" s="536">
        <v>0</v>
      </c>
      <c r="D52" s="530">
        <v>0</v>
      </c>
      <c r="E52" s="531">
        <v>0</v>
      </c>
    </row>
    <row r="53" spans="1:5" x14ac:dyDescent="0.25">
      <c r="A53" s="534">
        <v>322</v>
      </c>
      <c r="B53" s="535" t="s">
        <v>198</v>
      </c>
      <c r="C53" s="536">
        <v>0</v>
      </c>
      <c r="D53" s="530">
        <v>0</v>
      </c>
      <c r="E53" s="531">
        <v>0</v>
      </c>
    </row>
    <row r="54" spans="1:5" x14ac:dyDescent="0.25">
      <c r="A54" s="537">
        <v>325</v>
      </c>
      <c r="B54" s="535" t="s">
        <v>292</v>
      </c>
      <c r="C54" s="538">
        <v>0</v>
      </c>
      <c r="D54" s="539">
        <v>0</v>
      </c>
      <c r="E54" s="540">
        <v>0</v>
      </c>
    </row>
    <row r="55" spans="1:5" x14ac:dyDescent="0.25">
      <c r="A55" s="537">
        <v>322</v>
      </c>
      <c r="B55" s="541" t="s">
        <v>293</v>
      </c>
      <c r="C55" s="538"/>
      <c r="D55" s="539">
        <v>500000</v>
      </c>
      <c r="E55" s="540"/>
    </row>
    <row r="56" spans="1:5" x14ac:dyDescent="0.25">
      <c r="A56" s="537">
        <v>322</v>
      </c>
      <c r="B56" s="535" t="s">
        <v>294</v>
      </c>
      <c r="C56" s="538">
        <v>2977000</v>
      </c>
      <c r="D56" s="539"/>
      <c r="E56" s="540">
        <v>0</v>
      </c>
    </row>
    <row r="57" spans="1:5" ht="15.75" thickBot="1" x14ac:dyDescent="0.3">
      <c r="A57" s="542" t="s">
        <v>295</v>
      </c>
      <c r="B57" s="543"/>
      <c r="C57" s="544">
        <f>C50+C52+C53</f>
        <v>0</v>
      </c>
      <c r="D57" s="545">
        <f>D48</f>
        <v>500000</v>
      </c>
      <c r="E57" s="546">
        <f>E48</f>
        <v>0</v>
      </c>
    </row>
    <row r="58" spans="1:5" ht="16.5" thickTop="1" thickBot="1" x14ac:dyDescent="0.3">
      <c r="A58" s="547"/>
      <c r="B58" s="467"/>
      <c r="C58" s="548"/>
      <c r="D58" s="95"/>
      <c r="E58" s="549"/>
    </row>
    <row r="59" spans="1:5" ht="15.75" thickTop="1" x14ac:dyDescent="0.25">
      <c r="A59" s="550" t="s">
        <v>215</v>
      </c>
      <c r="B59" s="551"/>
      <c r="C59" s="552">
        <f>C60+C64</f>
        <v>30000</v>
      </c>
      <c r="D59" s="553">
        <f>D60+D64</f>
        <v>0</v>
      </c>
      <c r="E59" s="554">
        <f>E60+E64</f>
        <v>0</v>
      </c>
    </row>
    <row r="60" spans="1:5" x14ac:dyDescent="0.25">
      <c r="A60" s="522" t="s">
        <v>296</v>
      </c>
      <c r="B60" s="523"/>
      <c r="C60" s="372">
        <f>C61+C62+C63</f>
        <v>30000</v>
      </c>
      <c r="D60" s="555">
        <f>D61+D62+D63</f>
        <v>0</v>
      </c>
      <c r="E60" s="556">
        <f>E61+E62+E63</f>
        <v>0</v>
      </c>
    </row>
    <row r="61" spans="1:5" x14ac:dyDescent="0.25">
      <c r="A61" s="534">
        <v>453</v>
      </c>
      <c r="B61" s="557" t="s">
        <v>297</v>
      </c>
      <c r="C61" s="38">
        <v>0</v>
      </c>
      <c r="D61" s="144">
        <v>0</v>
      </c>
      <c r="E61" s="486">
        <v>0</v>
      </c>
    </row>
    <row r="62" spans="1:5" x14ac:dyDescent="0.25">
      <c r="A62" s="558" t="s">
        <v>298</v>
      </c>
      <c r="B62" s="557" t="s">
        <v>299</v>
      </c>
      <c r="C62" s="38">
        <v>30000</v>
      </c>
      <c r="D62" s="144">
        <v>0</v>
      </c>
      <c r="E62" s="486">
        <v>0</v>
      </c>
    </row>
    <row r="63" spans="1:5" x14ac:dyDescent="0.25">
      <c r="A63" s="558" t="s">
        <v>300</v>
      </c>
      <c r="B63" s="557" t="s">
        <v>301</v>
      </c>
      <c r="C63" s="38">
        <v>0</v>
      </c>
      <c r="D63" s="144">
        <v>0</v>
      </c>
      <c r="E63" s="486">
        <v>0</v>
      </c>
    </row>
    <row r="64" spans="1:5" x14ac:dyDescent="0.25">
      <c r="A64" s="559" t="s">
        <v>302</v>
      </c>
      <c r="B64" s="523"/>
      <c r="C64" s="372">
        <v>0</v>
      </c>
      <c r="D64" s="555">
        <f>D65+D66</f>
        <v>0</v>
      </c>
      <c r="E64" s="556">
        <f>E65+E66</f>
        <v>0</v>
      </c>
    </row>
    <row r="65" spans="1:5" x14ac:dyDescent="0.25">
      <c r="A65" s="534" t="s">
        <v>303</v>
      </c>
      <c r="B65" s="557" t="s">
        <v>304</v>
      </c>
      <c r="C65" s="38">
        <v>0</v>
      </c>
      <c r="D65" s="144">
        <v>0</v>
      </c>
      <c r="E65" s="486">
        <v>0</v>
      </c>
    </row>
    <row r="66" spans="1:5" ht="15.75" thickBot="1" x14ac:dyDescent="0.3">
      <c r="A66" s="560" t="s">
        <v>305</v>
      </c>
      <c r="B66" s="561" t="s">
        <v>306</v>
      </c>
      <c r="C66" s="135">
        <v>0</v>
      </c>
      <c r="D66" s="562">
        <v>0</v>
      </c>
      <c r="E66" s="563">
        <v>0</v>
      </c>
    </row>
    <row r="67" spans="1:5" ht="16.5" thickTop="1" thickBot="1" x14ac:dyDescent="0.3">
      <c r="A67" s="564" t="s">
        <v>215</v>
      </c>
      <c r="B67" s="565"/>
      <c r="C67" s="566">
        <f>C59</f>
        <v>30000</v>
      </c>
      <c r="D67" s="567">
        <f>D59</f>
        <v>0</v>
      </c>
      <c r="E67" s="568">
        <f>E59</f>
        <v>0</v>
      </c>
    </row>
    <row r="68" spans="1:5" ht="16.5" thickTop="1" thickBot="1" x14ac:dyDescent="0.3">
      <c r="A68" s="512"/>
      <c r="B68" s="569"/>
      <c r="C68" s="514"/>
      <c r="D68" s="95"/>
      <c r="E68" s="570"/>
    </row>
    <row r="69" spans="1:5" ht="15.75" thickTop="1" x14ac:dyDescent="0.25">
      <c r="A69" s="571" t="s">
        <v>213</v>
      </c>
      <c r="B69" s="572"/>
      <c r="C69" s="573">
        <f>C46</f>
        <v>680410</v>
      </c>
      <c r="D69" s="574">
        <f>D46</f>
        <v>663050</v>
      </c>
      <c r="E69" s="575">
        <f>E46</f>
        <v>663160</v>
      </c>
    </row>
    <row r="70" spans="1:5" x14ac:dyDescent="0.25">
      <c r="A70" s="576" t="s">
        <v>214</v>
      </c>
      <c r="B70" s="577"/>
      <c r="C70" s="578">
        <f>C48</f>
        <v>2977000</v>
      </c>
      <c r="D70" s="579">
        <f>D57</f>
        <v>500000</v>
      </c>
      <c r="E70" s="580">
        <f>E57</f>
        <v>0</v>
      </c>
    </row>
    <row r="71" spans="1:5" x14ac:dyDescent="0.25">
      <c r="A71" s="576" t="s">
        <v>215</v>
      </c>
      <c r="B71" s="577"/>
      <c r="C71" s="578">
        <f>C62</f>
        <v>30000</v>
      </c>
      <c r="D71" s="579">
        <f>D59</f>
        <v>0</v>
      </c>
      <c r="E71" s="580">
        <f>E67</f>
        <v>0</v>
      </c>
    </row>
    <row r="72" spans="1:5" ht="15.75" thickBot="1" x14ac:dyDescent="0.3">
      <c r="A72" s="581" t="s">
        <v>216</v>
      </c>
      <c r="B72" s="582"/>
      <c r="C72" s="583">
        <v>0</v>
      </c>
      <c r="D72" s="584">
        <f>D67</f>
        <v>0</v>
      </c>
      <c r="E72" s="585">
        <f>E67</f>
        <v>0</v>
      </c>
    </row>
    <row r="73" spans="1:5" ht="16.5" thickTop="1" thickBot="1" x14ac:dyDescent="0.3">
      <c r="A73" s="586" t="s">
        <v>217</v>
      </c>
      <c r="B73" s="587"/>
      <c r="C73" s="588">
        <f>C69+C70+C71+C72</f>
        <v>3687410</v>
      </c>
      <c r="D73" s="589">
        <f>D69+D70+D71+D72</f>
        <v>1163050</v>
      </c>
      <c r="E73" s="590">
        <f>E69+E70+E71+E72</f>
        <v>663160</v>
      </c>
    </row>
    <row r="74" spans="1:5" ht="15.75" thickTop="1" x14ac:dyDescent="0.25">
      <c r="A74" s="591"/>
      <c r="B74" s="592"/>
      <c r="C74" s="592"/>
      <c r="D74" s="592" t="s">
        <v>1</v>
      </c>
      <c r="E74" s="592"/>
    </row>
    <row r="75" spans="1:5" x14ac:dyDescent="0.25">
      <c r="A75" s="591"/>
      <c r="B75" s="592"/>
      <c r="C75" s="592"/>
      <c r="D75" s="592"/>
      <c r="E75" s="592"/>
    </row>
    <row r="76" spans="1:5" ht="15.75" x14ac:dyDescent="0.25">
      <c r="A76" s="591"/>
      <c r="B76" s="593"/>
      <c r="C76" s="592"/>
      <c r="D76" s="592"/>
      <c r="E76" s="592"/>
    </row>
  </sheetData>
  <mergeCells count="1">
    <mergeCell ref="A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AA6D5-6EEB-4B50-A452-A053869F9E93}">
  <dimension ref="A1:Q407"/>
  <sheetViews>
    <sheetView workbookViewId="0">
      <selection activeCell="J377" sqref="J377"/>
    </sheetView>
  </sheetViews>
  <sheetFormatPr defaultRowHeight="17.100000000000001" customHeight="1" x14ac:dyDescent="0.25"/>
  <cols>
    <col min="1" max="1" width="14" customWidth="1"/>
    <col min="2" max="2" width="12.42578125" customWidth="1"/>
    <col min="3" max="3" width="40.7109375" customWidth="1"/>
    <col min="4" max="4" width="13.85546875" customWidth="1"/>
    <col min="5" max="5" width="13.5703125" customWidth="1"/>
    <col min="6" max="6" width="13.85546875" customWidth="1"/>
    <col min="9" max="9" width="12.5703125" customWidth="1"/>
    <col min="12" max="12" width="14.7109375" customWidth="1"/>
  </cols>
  <sheetData>
    <row r="1" spans="1:17" ht="17.100000000000001" customHeight="1" thickBot="1" x14ac:dyDescent="0.3">
      <c r="A1" s="1"/>
      <c r="B1" s="2"/>
      <c r="C1" s="3"/>
      <c r="D1" s="4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7.100000000000001" customHeight="1" thickTop="1" x14ac:dyDescent="0.25">
      <c r="A2" s="606" t="s">
        <v>319</v>
      </c>
      <c r="B2" s="607"/>
      <c r="C2" s="607"/>
      <c r="D2" s="607"/>
      <c r="E2" s="607"/>
      <c r="F2" s="608"/>
      <c r="G2" s="5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30.75" customHeight="1" thickBot="1" x14ac:dyDescent="0.3">
      <c r="A3" s="609"/>
      <c r="B3" s="610"/>
      <c r="C3" s="610"/>
      <c r="D3" s="610"/>
      <c r="E3" s="610"/>
      <c r="F3" s="611"/>
      <c r="G3" s="5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7.100000000000001" customHeight="1" thickTop="1" x14ac:dyDescent="0.25">
      <c r="A4" s="6"/>
      <c r="B4" s="2"/>
      <c r="C4" s="7"/>
      <c r="D4" s="8"/>
      <c r="E4" s="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7.100000000000001" customHeight="1" x14ac:dyDescent="0.25">
      <c r="A5" s="1"/>
      <c r="B5" s="2"/>
      <c r="C5" s="7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7.100000000000001" customHeight="1" thickBot="1" x14ac:dyDescent="0.3">
      <c r="A6" s="6"/>
      <c r="B6" s="2"/>
      <c r="C6" s="7"/>
      <c r="D6" s="9"/>
      <c r="E6" s="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7.100000000000001" customHeight="1" thickTop="1" x14ac:dyDescent="0.25">
      <c r="A7" s="10" t="s">
        <v>0</v>
      </c>
      <c r="B7" s="11"/>
      <c r="C7" s="12" t="s">
        <v>1</v>
      </c>
      <c r="D7" s="13">
        <v>2025</v>
      </c>
      <c r="E7" s="14">
        <v>2026</v>
      </c>
      <c r="F7" s="15">
        <v>2027</v>
      </c>
      <c r="G7" s="16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7.100000000000001" customHeight="1" thickBot="1" x14ac:dyDescent="0.3">
      <c r="A8" s="17"/>
      <c r="B8" s="18"/>
      <c r="C8" s="19"/>
      <c r="D8" s="20" t="s">
        <v>2</v>
      </c>
      <c r="E8" s="20" t="s">
        <v>2</v>
      </c>
      <c r="F8" s="21" t="s">
        <v>3</v>
      </c>
      <c r="G8" s="22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7.100000000000001" customHeight="1" thickTop="1" x14ac:dyDescent="0.25">
      <c r="A9" s="23" t="s">
        <v>4</v>
      </c>
      <c r="B9" s="24"/>
      <c r="C9" s="25"/>
      <c r="D9" s="26">
        <f>D10+D13+D23+D57+D58+D59+D60+D62+D61</f>
        <v>269920</v>
      </c>
      <c r="E9" s="26">
        <f>E10+E13+E23+E57+E58+E59+E60+E62</f>
        <v>253470</v>
      </c>
      <c r="F9" s="27">
        <f>F10+F13+F23+F57+F58+F59+F60+F62</f>
        <v>254520</v>
      </c>
      <c r="G9" s="28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30" customHeight="1" x14ac:dyDescent="0.25">
      <c r="A10" s="29" t="s">
        <v>5</v>
      </c>
      <c r="B10" s="30">
        <v>610</v>
      </c>
      <c r="C10" s="31" t="s">
        <v>6</v>
      </c>
      <c r="D10" s="32">
        <f>D11+D12</f>
        <v>90000</v>
      </c>
      <c r="E10" s="32">
        <f>E11+E12</f>
        <v>91000</v>
      </c>
      <c r="F10" s="33">
        <f>F11+F12</f>
        <v>91000</v>
      </c>
      <c r="G10" s="34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7.100000000000001" customHeight="1" x14ac:dyDescent="0.25">
      <c r="A11" s="35"/>
      <c r="B11" s="36">
        <v>611</v>
      </c>
      <c r="C11" s="37" t="s">
        <v>7</v>
      </c>
      <c r="D11" s="38">
        <v>78000</v>
      </c>
      <c r="E11" s="38">
        <v>80000</v>
      </c>
      <c r="F11" s="39">
        <v>80000</v>
      </c>
      <c r="G11" s="40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7.100000000000001" customHeight="1" x14ac:dyDescent="0.25">
      <c r="A12" s="41"/>
      <c r="B12" s="36">
        <v>612</v>
      </c>
      <c r="C12" s="37" t="s">
        <v>8</v>
      </c>
      <c r="D12" s="38">
        <v>12000</v>
      </c>
      <c r="E12" s="38">
        <v>11000</v>
      </c>
      <c r="F12" s="39">
        <v>11000</v>
      </c>
      <c r="G12" s="40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7.100000000000001" customHeight="1" x14ac:dyDescent="0.25">
      <c r="A13" s="42" t="s">
        <v>5</v>
      </c>
      <c r="B13" s="30">
        <v>620</v>
      </c>
      <c r="C13" s="43" t="s">
        <v>9</v>
      </c>
      <c r="D13" s="32">
        <f>D14+D15+D16+D17+D18+D19+D20+D21+D22</f>
        <v>34150</v>
      </c>
      <c r="E13" s="32">
        <f>E14+E15+E16+E17+E18+E19+E20+E21+E22</f>
        <v>35800</v>
      </c>
      <c r="F13" s="33">
        <f>F14+F15+F16+F17+F18+F19+F20+F21+F22</f>
        <v>35800</v>
      </c>
      <c r="G13" s="44"/>
      <c r="H13" s="599"/>
      <c r="I13" s="599"/>
      <c r="J13" s="599"/>
      <c r="K13" s="599"/>
      <c r="L13" s="599"/>
      <c r="M13" s="599"/>
      <c r="N13" s="599"/>
      <c r="O13" s="599"/>
      <c r="P13" s="599"/>
      <c r="Q13" s="599"/>
    </row>
    <row r="14" spans="1:17" ht="17.100000000000001" customHeight="1" x14ac:dyDescent="0.25">
      <c r="A14" s="41"/>
      <c r="B14" s="45">
        <v>621</v>
      </c>
      <c r="C14" s="46" t="s">
        <v>10</v>
      </c>
      <c r="D14" s="47">
        <v>9000</v>
      </c>
      <c r="E14" s="47">
        <v>9500</v>
      </c>
      <c r="F14" s="47">
        <v>9500</v>
      </c>
      <c r="G14" s="40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7.100000000000001" customHeight="1" x14ac:dyDescent="0.25">
      <c r="A15" s="41"/>
      <c r="B15" s="45" t="s">
        <v>11</v>
      </c>
      <c r="C15" s="46" t="s">
        <v>12</v>
      </c>
      <c r="D15" s="47">
        <v>200</v>
      </c>
      <c r="E15" s="47">
        <v>900</v>
      </c>
      <c r="F15" s="47">
        <v>900</v>
      </c>
      <c r="G15" s="40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7.100000000000001" customHeight="1" x14ac:dyDescent="0.25">
      <c r="A16" s="41"/>
      <c r="B16" s="45" t="s">
        <v>13</v>
      </c>
      <c r="C16" s="46" t="s">
        <v>14</v>
      </c>
      <c r="D16" s="47">
        <v>1200</v>
      </c>
      <c r="E16" s="47">
        <v>1200</v>
      </c>
      <c r="F16" s="47">
        <v>1200</v>
      </c>
      <c r="G16" s="40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7.100000000000001" customHeight="1" x14ac:dyDescent="0.25">
      <c r="A17" s="41"/>
      <c r="B17" s="45" t="s">
        <v>15</v>
      </c>
      <c r="C17" s="46" t="s">
        <v>16</v>
      </c>
      <c r="D17" s="47">
        <v>12600</v>
      </c>
      <c r="E17" s="47">
        <v>13000</v>
      </c>
      <c r="F17" s="47">
        <v>13000</v>
      </c>
      <c r="G17" s="40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7.100000000000001" customHeight="1" x14ac:dyDescent="0.25">
      <c r="A18" s="41"/>
      <c r="B18" s="45" t="s">
        <v>17</v>
      </c>
      <c r="C18" s="46" t="s">
        <v>18</v>
      </c>
      <c r="D18" s="47">
        <v>750</v>
      </c>
      <c r="E18" s="47">
        <v>800</v>
      </c>
      <c r="F18" s="47">
        <v>800</v>
      </c>
      <c r="G18" s="40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7.100000000000001" customHeight="1" x14ac:dyDescent="0.25">
      <c r="A19" s="41"/>
      <c r="B19" s="45" t="s">
        <v>19</v>
      </c>
      <c r="C19" s="46" t="s">
        <v>20</v>
      </c>
      <c r="D19" s="47">
        <v>2700</v>
      </c>
      <c r="E19" s="47">
        <v>2700</v>
      </c>
      <c r="F19" s="47">
        <v>2700</v>
      </c>
      <c r="G19" s="40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7.100000000000001" customHeight="1" x14ac:dyDescent="0.25">
      <c r="A20" s="41"/>
      <c r="B20" s="45" t="s">
        <v>21</v>
      </c>
      <c r="C20" s="46" t="s">
        <v>22</v>
      </c>
      <c r="D20" s="47">
        <v>900</v>
      </c>
      <c r="E20" s="47">
        <v>900</v>
      </c>
      <c r="F20" s="47">
        <v>900</v>
      </c>
      <c r="G20" s="40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7.100000000000001" customHeight="1" x14ac:dyDescent="0.25">
      <c r="A21" s="41"/>
      <c r="B21" s="45" t="s">
        <v>23</v>
      </c>
      <c r="C21" s="46" t="s">
        <v>24</v>
      </c>
      <c r="D21" s="47">
        <v>4300</v>
      </c>
      <c r="E21" s="47">
        <v>4300</v>
      </c>
      <c r="F21" s="47">
        <v>4300</v>
      </c>
      <c r="G21" s="40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7.100000000000001" customHeight="1" x14ac:dyDescent="0.25">
      <c r="A22" s="41"/>
      <c r="B22" s="45">
        <v>627</v>
      </c>
      <c r="C22" s="46" t="s">
        <v>25</v>
      </c>
      <c r="D22" s="47">
        <v>2500</v>
      </c>
      <c r="E22" s="47">
        <v>2500</v>
      </c>
      <c r="F22" s="47">
        <v>2500</v>
      </c>
      <c r="G22" s="40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7.100000000000001" customHeight="1" x14ac:dyDescent="0.25">
      <c r="A23" s="48" t="s">
        <v>5</v>
      </c>
      <c r="B23" s="30">
        <v>630</v>
      </c>
      <c r="C23" s="49" t="s">
        <v>26</v>
      </c>
      <c r="D23" s="32">
        <f>D24+D26+D35+D42+D46</f>
        <v>107200</v>
      </c>
      <c r="E23" s="32">
        <f>E24+E26+E35+E42+E46</f>
        <v>108220</v>
      </c>
      <c r="F23" s="33">
        <f>F24+F26+F35+F42+F46</f>
        <v>111670</v>
      </c>
      <c r="G23" s="50"/>
      <c r="H23" s="235"/>
      <c r="I23" s="235"/>
      <c r="J23" s="235"/>
      <c r="K23" s="235"/>
      <c r="L23" s="235"/>
      <c r="M23" s="235"/>
      <c r="N23" s="235"/>
      <c r="O23" s="235"/>
      <c r="P23" s="235"/>
      <c r="Q23" s="235"/>
    </row>
    <row r="24" spans="1:17" ht="17.100000000000001" customHeight="1" x14ac:dyDescent="0.25">
      <c r="A24" s="51" t="s">
        <v>27</v>
      </c>
      <c r="B24" s="52">
        <v>631</v>
      </c>
      <c r="C24" s="53" t="s">
        <v>28</v>
      </c>
      <c r="D24" s="54">
        <f>D25</f>
        <v>1800</v>
      </c>
      <c r="E24" s="54">
        <f>E25</f>
        <v>970</v>
      </c>
      <c r="F24" s="55">
        <f>F25</f>
        <v>850</v>
      </c>
      <c r="G24" s="50"/>
      <c r="H24" s="235"/>
      <c r="I24" s="235"/>
      <c r="J24" s="235"/>
      <c r="K24" s="235"/>
      <c r="L24" s="235"/>
      <c r="M24" s="235"/>
      <c r="N24" s="235"/>
      <c r="O24" s="235"/>
      <c r="P24" s="235"/>
      <c r="Q24" s="235"/>
    </row>
    <row r="25" spans="1:17" ht="17.100000000000001" customHeight="1" x14ac:dyDescent="0.25">
      <c r="A25" s="41"/>
      <c r="B25" s="56" t="s">
        <v>29</v>
      </c>
      <c r="C25" s="57" t="s">
        <v>30</v>
      </c>
      <c r="D25" s="38">
        <v>1800</v>
      </c>
      <c r="E25" s="38">
        <v>970</v>
      </c>
      <c r="F25" s="39">
        <v>850</v>
      </c>
      <c r="G25" s="40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7.100000000000001" customHeight="1" x14ac:dyDescent="0.25">
      <c r="A26" s="58"/>
      <c r="B26" s="52">
        <v>632</v>
      </c>
      <c r="C26" s="59" t="s">
        <v>31</v>
      </c>
      <c r="D26" s="54">
        <f>SUM(D27:D34)</f>
        <v>15600</v>
      </c>
      <c r="E26" s="54">
        <f>SUM(E27:E34)</f>
        <v>18270</v>
      </c>
      <c r="F26" s="55">
        <f>SUM(F27:F34)</f>
        <v>18450</v>
      </c>
      <c r="G26" s="50"/>
      <c r="H26" s="235" t="s">
        <v>116</v>
      </c>
      <c r="I26" s="235" t="s">
        <v>307</v>
      </c>
      <c r="J26" s="235"/>
      <c r="K26" s="235"/>
      <c r="L26" s="235" t="s">
        <v>323</v>
      </c>
      <c r="M26" s="235"/>
      <c r="N26" s="235"/>
      <c r="O26" s="235" t="s">
        <v>308</v>
      </c>
      <c r="P26" s="235"/>
      <c r="Q26" s="235"/>
    </row>
    <row r="27" spans="1:17" ht="17.100000000000001" customHeight="1" x14ac:dyDescent="0.25">
      <c r="A27" s="41"/>
      <c r="B27" s="56" t="s">
        <v>32</v>
      </c>
      <c r="C27" s="57" t="s">
        <v>33</v>
      </c>
      <c r="D27" s="38">
        <v>5500</v>
      </c>
      <c r="E27" s="38">
        <v>8000</v>
      </c>
      <c r="F27" s="39">
        <v>8000</v>
      </c>
      <c r="G27" s="40"/>
      <c r="H27" s="1" t="s">
        <v>309</v>
      </c>
      <c r="I27" s="1" t="s">
        <v>320</v>
      </c>
      <c r="J27" s="1" t="s">
        <v>321</v>
      </c>
      <c r="K27" s="1"/>
      <c r="L27" s="1" t="s">
        <v>322</v>
      </c>
      <c r="M27" s="1" t="s">
        <v>324</v>
      </c>
      <c r="N27" s="1"/>
      <c r="O27" s="594">
        <v>5196</v>
      </c>
      <c r="P27" s="1"/>
      <c r="Q27" s="1"/>
    </row>
    <row r="28" spans="1:17" ht="17.100000000000001" customHeight="1" x14ac:dyDescent="0.25">
      <c r="A28" s="41"/>
      <c r="B28" s="56" t="s">
        <v>34</v>
      </c>
      <c r="C28" s="57" t="s">
        <v>35</v>
      </c>
      <c r="D28" s="38">
        <v>5500</v>
      </c>
      <c r="E28" s="38">
        <v>7000</v>
      </c>
      <c r="F28" s="39">
        <v>7000</v>
      </c>
      <c r="G28" s="40"/>
      <c r="H28" s="1" t="s">
        <v>310</v>
      </c>
      <c r="I28" s="594">
        <v>324</v>
      </c>
      <c r="J28" s="594">
        <v>3888</v>
      </c>
      <c r="K28" s="1"/>
      <c r="L28" s="595">
        <v>85.25</v>
      </c>
      <c r="M28" s="595">
        <v>1023</v>
      </c>
      <c r="N28" s="1"/>
      <c r="O28" s="595">
        <v>4911</v>
      </c>
      <c r="P28" s="1"/>
      <c r="Q28" s="1"/>
    </row>
    <row r="29" spans="1:17" ht="17.100000000000001" customHeight="1" x14ac:dyDescent="0.25">
      <c r="A29" s="41"/>
      <c r="B29" s="56" t="s">
        <v>36</v>
      </c>
      <c r="C29" s="57" t="s">
        <v>37</v>
      </c>
      <c r="D29" s="38">
        <v>300</v>
      </c>
      <c r="E29" s="38">
        <v>320</v>
      </c>
      <c r="F29" s="39">
        <v>400</v>
      </c>
      <c r="G29" s="40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7.100000000000001" customHeight="1" x14ac:dyDescent="0.25">
      <c r="A30" s="41"/>
      <c r="B30" s="56" t="s">
        <v>38</v>
      </c>
      <c r="C30" s="57" t="s">
        <v>39</v>
      </c>
      <c r="D30" s="38">
        <v>300</v>
      </c>
      <c r="E30" s="38">
        <v>150</v>
      </c>
      <c r="F30" s="39">
        <v>200</v>
      </c>
      <c r="G30" s="40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7.100000000000001" customHeight="1" x14ac:dyDescent="0.25">
      <c r="A31" s="41"/>
      <c r="B31" s="56" t="s">
        <v>40</v>
      </c>
      <c r="C31" s="57" t="s">
        <v>41</v>
      </c>
      <c r="D31" s="38">
        <v>1500</v>
      </c>
      <c r="E31" s="38">
        <v>950</v>
      </c>
      <c r="F31" s="39">
        <v>950</v>
      </c>
      <c r="G31" s="40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7.100000000000001" customHeight="1" x14ac:dyDescent="0.25">
      <c r="A32" s="41"/>
      <c r="B32" s="56" t="s">
        <v>42</v>
      </c>
      <c r="C32" s="57" t="s">
        <v>43</v>
      </c>
      <c r="D32" s="38">
        <v>1000</v>
      </c>
      <c r="E32" s="38">
        <v>550</v>
      </c>
      <c r="F32" s="39">
        <v>600</v>
      </c>
      <c r="G32" s="40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7.100000000000001" customHeight="1" x14ac:dyDescent="0.25">
      <c r="A33" s="41"/>
      <c r="B33" s="56" t="s">
        <v>44</v>
      </c>
      <c r="C33" s="60" t="s">
        <v>45</v>
      </c>
      <c r="D33" s="38">
        <v>500</v>
      </c>
      <c r="E33" s="38">
        <v>400</v>
      </c>
      <c r="F33" s="39">
        <v>400</v>
      </c>
      <c r="G33" s="40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7.100000000000001" customHeight="1" x14ac:dyDescent="0.25">
      <c r="A34" s="41"/>
      <c r="B34" s="61" t="s">
        <v>46</v>
      </c>
      <c r="C34" s="60" t="s">
        <v>47</v>
      </c>
      <c r="D34" s="38">
        <v>1000</v>
      </c>
      <c r="E34" s="38">
        <v>900</v>
      </c>
      <c r="F34" s="39">
        <v>900</v>
      </c>
      <c r="G34" s="40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7.100000000000001" customHeight="1" x14ac:dyDescent="0.25">
      <c r="A35" s="58"/>
      <c r="B35" s="52">
        <v>633</v>
      </c>
      <c r="C35" s="53" t="s">
        <v>48</v>
      </c>
      <c r="D35" s="54">
        <f>D36+D37+D38+D39+D40+D41</f>
        <v>20200</v>
      </c>
      <c r="E35" s="54">
        <f>E36+E37+E38+E39+E40+E41</f>
        <v>20000</v>
      </c>
      <c r="F35" s="55">
        <f>F36+F37+F38+F39+F40+F41</f>
        <v>20320</v>
      </c>
      <c r="G35" s="50"/>
      <c r="H35" s="235"/>
      <c r="I35" s="235"/>
      <c r="J35" s="235"/>
      <c r="K35" s="235"/>
      <c r="L35" s="235"/>
      <c r="M35" s="235"/>
      <c r="N35" s="235"/>
      <c r="O35" s="235"/>
      <c r="P35" s="235"/>
      <c r="Q35" s="235"/>
    </row>
    <row r="36" spans="1:17" ht="17.100000000000001" customHeight="1" x14ac:dyDescent="0.25">
      <c r="A36" s="41"/>
      <c r="B36" s="56" t="s">
        <v>49</v>
      </c>
      <c r="C36" s="57" t="s">
        <v>50</v>
      </c>
      <c r="D36" s="38">
        <v>1000</v>
      </c>
      <c r="E36" s="38">
        <v>1000</v>
      </c>
      <c r="F36" s="39">
        <v>1000</v>
      </c>
      <c r="G36" s="40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7.100000000000001" customHeight="1" x14ac:dyDescent="0.25">
      <c r="A37" s="41"/>
      <c r="B37" s="56" t="s">
        <v>51</v>
      </c>
      <c r="C37" s="57" t="s">
        <v>52</v>
      </c>
      <c r="D37" s="38">
        <v>15000</v>
      </c>
      <c r="E37" s="38">
        <v>15000</v>
      </c>
      <c r="F37" s="39">
        <v>15000</v>
      </c>
      <c r="G37" s="40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7.100000000000001" customHeight="1" x14ac:dyDescent="0.25">
      <c r="A38" s="41"/>
      <c r="B38" s="56" t="s">
        <v>53</v>
      </c>
      <c r="C38" s="57" t="s">
        <v>54</v>
      </c>
      <c r="D38" s="38">
        <v>700</v>
      </c>
      <c r="E38" s="38">
        <v>600</v>
      </c>
      <c r="F38" s="39">
        <v>900</v>
      </c>
      <c r="G38" s="40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7.100000000000001" customHeight="1" x14ac:dyDescent="0.25">
      <c r="A39" s="41"/>
      <c r="B39" s="56" t="s">
        <v>55</v>
      </c>
      <c r="C39" s="57" t="s">
        <v>56</v>
      </c>
      <c r="D39" s="38">
        <v>500</v>
      </c>
      <c r="E39" s="38">
        <v>400</v>
      </c>
      <c r="F39" s="39">
        <v>420</v>
      </c>
      <c r="G39" s="40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7.100000000000001" customHeight="1" x14ac:dyDescent="0.25">
      <c r="A40" s="41"/>
      <c r="B40" s="56" t="s">
        <v>57</v>
      </c>
      <c r="C40" s="57" t="s">
        <v>58</v>
      </c>
      <c r="D40" s="38">
        <v>0</v>
      </c>
      <c r="E40" s="38">
        <v>0</v>
      </c>
      <c r="F40" s="39">
        <v>0</v>
      </c>
      <c r="G40" s="40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7.100000000000001" customHeight="1" x14ac:dyDescent="0.25">
      <c r="A41" s="41"/>
      <c r="B41" s="56" t="s">
        <v>59</v>
      </c>
      <c r="C41" s="57" t="s">
        <v>60</v>
      </c>
      <c r="D41" s="38">
        <v>3000</v>
      </c>
      <c r="E41" s="38">
        <v>3000</v>
      </c>
      <c r="F41" s="39">
        <v>3000</v>
      </c>
      <c r="G41" s="40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7.100000000000001" customHeight="1" x14ac:dyDescent="0.25">
      <c r="A42" s="58"/>
      <c r="B42" s="52">
        <v>635</v>
      </c>
      <c r="C42" s="53" t="s">
        <v>61</v>
      </c>
      <c r="D42" s="54">
        <f>D43+D44+D45</f>
        <v>3300</v>
      </c>
      <c r="E42" s="54">
        <f>E44+E43+E45</f>
        <v>4400</v>
      </c>
      <c r="F42" s="55">
        <f>F43+F44+F45</f>
        <v>5450</v>
      </c>
      <c r="G42" s="50"/>
      <c r="H42" s="235"/>
      <c r="I42" s="235"/>
      <c r="J42" s="235"/>
      <c r="K42" s="235"/>
      <c r="L42" s="235"/>
      <c r="M42" s="235"/>
      <c r="N42" s="235"/>
      <c r="O42" s="235"/>
      <c r="P42" s="235"/>
      <c r="Q42" s="235"/>
    </row>
    <row r="43" spans="1:17" ht="17.100000000000001" customHeight="1" x14ac:dyDescent="0.25">
      <c r="A43" s="41"/>
      <c r="B43" s="56" t="s">
        <v>62</v>
      </c>
      <c r="C43" s="57" t="s">
        <v>63</v>
      </c>
      <c r="D43" s="38">
        <v>300</v>
      </c>
      <c r="E43" s="38">
        <v>400</v>
      </c>
      <c r="F43" s="39">
        <v>450</v>
      </c>
      <c r="G43" s="40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7.100000000000001" customHeight="1" x14ac:dyDescent="0.25">
      <c r="A44" s="41"/>
      <c r="B44" s="56" t="s">
        <v>64</v>
      </c>
      <c r="C44" s="57" t="s">
        <v>65</v>
      </c>
      <c r="D44" s="38">
        <v>1000</v>
      </c>
      <c r="E44" s="38">
        <v>2000</v>
      </c>
      <c r="F44" s="39">
        <v>3000</v>
      </c>
      <c r="G44" s="40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7.100000000000001" customHeight="1" x14ac:dyDescent="0.25">
      <c r="A45" s="41"/>
      <c r="B45" s="56" t="s">
        <v>66</v>
      </c>
      <c r="C45" s="57" t="s">
        <v>67</v>
      </c>
      <c r="D45" s="38">
        <v>2000</v>
      </c>
      <c r="E45" s="38">
        <v>2000</v>
      </c>
      <c r="F45" s="39">
        <v>2000</v>
      </c>
      <c r="G45" s="40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7.100000000000001" customHeight="1" x14ac:dyDescent="0.25">
      <c r="A46" s="58"/>
      <c r="B46" s="52">
        <v>637</v>
      </c>
      <c r="C46" s="53" t="s">
        <v>68</v>
      </c>
      <c r="D46" s="54">
        <f>D47+D48+D49+D50+D51+D52+D53+D54+D55+D56</f>
        <v>66300</v>
      </c>
      <c r="E46" s="54">
        <f>E47+E48+E49+E50+E51+E52+E53+E54+E55+E56</f>
        <v>64580</v>
      </c>
      <c r="F46" s="55">
        <f>F47+F48+F49+F50+F51+F52+F53+F54+F55+F56</f>
        <v>66600</v>
      </c>
      <c r="G46" s="50"/>
      <c r="H46" s="235"/>
      <c r="I46" s="235"/>
      <c r="J46" s="235"/>
      <c r="K46" s="235"/>
      <c r="L46" s="235"/>
      <c r="M46" s="235"/>
      <c r="N46" s="235"/>
      <c r="O46" s="235"/>
      <c r="P46" s="235"/>
      <c r="Q46" s="235"/>
    </row>
    <row r="47" spans="1:17" ht="17.100000000000001" customHeight="1" x14ac:dyDescent="0.25">
      <c r="A47" s="41"/>
      <c r="B47" s="45" t="s">
        <v>69</v>
      </c>
      <c r="C47" s="46" t="s">
        <v>70</v>
      </c>
      <c r="D47" s="38">
        <v>1500</v>
      </c>
      <c r="E47" s="38">
        <v>1200</v>
      </c>
      <c r="F47" s="39">
        <v>1000</v>
      </c>
      <c r="G47" s="40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7.100000000000001" customHeight="1" x14ac:dyDescent="0.25">
      <c r="A48" s="41"/>
      <c r="B48" s="45" t="s">
        <v>71</v>
      </c>
      <c r="C48" s="46" t="s">
        <v>72</v>
      </c>
      <c r="D48" s="38">
        <v>1000</v>
      </c>
      <c r="E48" s="38">
        <v>780</v>
      </c>
      <c r="F48" s="39">
        <v>700</v>
      </c>
      <c r="G48" s="40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7.100000000000001" customHeight="1" x14ac:dyDescent="0.25">
      <c r="A49" s="41"/>
      <c r="B49" s="45" t="s">
        <v>73</v>
      </c>
      <c r="C49" s="46" t="s">
        <v>74</v>
      </c>
      <c r="D49" s="38">
        <v>20000</v>
      </c>
      <c r="E49" s="38">
        <v>17000</v>
      </c>
      <c r="F49" s="39">
        <v>18000</v>
      </c>
      <c r="G49" s="40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7.100000000000001" customHeight="1" x14ac:dyDescent="0.25">
      <c r="A50" s="41"/>
      <c r="B50" s="45" t="s">
        <v>75</v>
      </c>
      <c r="C50" s="46" t="s">
        <v>76</v>
      </c>
      <c r="D50" s="38">
        <v>1300</v>
      </c>
      <c r="E50" s="38">
        <v>1100</v>
      </c>
      <c r="F50" s="39">
        <v>1200</v>
      </c>
      <c r="G50" s="40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100000000000001" customHeight="1" x14ac:dyDescent="0.25">
      <c r="A51" s="41"/>
      <c r="B51" s="45" t="s">
        <v>77</v>
      </c>
      <c r="C51" s="46" t="s">
        <v>78</v>
      </c>
      <c r="D51" s="38">
        <v>3000</v>
      </c>
      <c r="E51" s="38">
        <v>4400</v>
      </c>
      <c r="F51" s="39">
        <v>5000</v>
      </c>
      <c r="G51" s="40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100000000000001" customHeight="1" x14ac:dyDescent="0.25">
      <c r="A52" s="41"/>
      <c r="B52" s="45" t="s">
        <v>79</v>
      </c>
      <c r="C52" s="46" t="s">
        <v>80</v>
      </c>
      <c r="D52" s="38">
        <v>3500</v>
      </c>
      <c r="E52" s="38">
        <v>3200</v>
      </c>
      <c r="F52" s="39">
        <v>3300</v>
      </c>
      <c r="G52" s="40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7.100000000000001" customHeight="1" x14ac:dyDescent="0.25">
      <c r="A53" s="41"/>
      <c r="B53" s="45" t="s">
        <v>81</v>
      </c>
      <c r="C53" s="46" t="s">
        <v>82</v>
      </c>
      <c r="D53" s="38">
        <v>1000</v>
      </c>
      <c r="E53" s="38">
        <v>700</v>
      </c>
      <c r="F53" s="39">
        <v>700</v>
      </c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7.100000000000001" customHeight="1" x14ac:dyDescent="0.25">
      <c r="A54" s="41"/>
      <c r="B54" s="45" t="s">
        <v>83</v>
      </c>
      <c r="C54" s="46" t="s">
        <v>84</v>
      </c>
      <c r="D54" s="38">
        <v>4000</v>
      </c>
      <c r="E54" s="38">
        <v>3000</v>
      </c>
      <c r="F54" s="39">
        <v>3200</v>
      </c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7.100000000000001" customHeight="1" x14ac:dyDescent="0.25">
      <c r="A55" s="41"/>
      <c r="B55" s="45" t="s">
        <v>85</v>
      </c>
      <c r="C55" s="46" t="s">
        <v>86</v>
      </c>
      <c r="D55" s="38">
        <v>3000</v>
      </c>
      <c r="E55" s="38">
        <v>3200</v>
      </c>
      <c r="F55" s="39">
        <v>3500</v>
      </c>
      <c r="G55" s="40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7.100000000000001" customHeight="1" x14ac:dyDescent="0.25">
      <c r="A56" s="41"/>
      <c r="B56" s="45" t="s">
        <v>87</v>
      </c>
      <c r="C56" s="46" t="s">
        <v>88</v>
      </c>
      <c r="D56" s="47">
        <v>28000</v>
      </c>
      <c r="E56" s="38">
        <v>30000</v>
      </c>
      <c r="F56" s="39">
        <v>30000</v>
      </c>
      <c r="G56" s="40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7.100000000000001" customHeight="1" x14ac:dyDescent="0.25">
      <c r="A57" s="42" t="s">
        <v>5</v>
      </c>
      <c r="B57" s="62" t="s">
        <v>89</v>
      </c>
      <c r="C57" s="63" t="s">
        <v>90</v>
      </c>
      <c r="D57" s="64">
        <v>5000</v>
      </c>
      <c r="E57" s="64">
        <v>7000</v>
      </c>
      <c r="F57" s="65">
        <v>5000</v>
      </c>
      <c r="G57" s="40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7.100000000000001" customHeight="1" x14ac:dyDescent="0.25">
      <c r="A58" s="42" t="s">
        <v>91</v>
      </c>
      <c r="B58" s="62" t="s">
        <v>89</v>
      </c>
      <c r="C58" s="63" t="s">
        <v>90</v>
      </c>
      <c r="D58" s="64">
        <v>1100</v>
      </c>
      <c r="E58" s="64">
        <v>1000</v>
      </c>
      <c r="F58" s="65">
        <v>670</v>
      </c>
      <c r="G58" s="40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7.100000000000001" customHeight="1" x14ac:dyDescent="0.25">
      <c r="A59" s="42" t="s">
        <v>5</v>
      </c>
      <c r="B59" s="62" t="s">
        <v>92</v>
      </c>
      <c r="C59" s="63" t="s">
        <v>93</v>
      </c>
      <c r="D59" s="64">
        <v>250</v>
      </c>
      <c r="E59" s="64">
        <v>250</v>
      </c>
      <c r="F59" s="65">
        <v>250</v>
      </c>
      <c r="G59" s="40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7.100000000000001" customHeight="1" x14ac:dyDescent="0.25">
      <c r="A60" s="66" t="s">
        <v>5</v>
      </c>
      <c r="B60" s="67" t="s">
        <v>94</v>
      </c>
      <c r="C60" s="68" t="s">
        <v>95</v>
      </c>
      <c r="D60" s="69">
        <v>11000</v>
      </c>
      <c r="E60" s="69">
        <v>10000</v>
      </c>
      <c r="F60" s="70">
        <v>10000</v>
      </c>
      <c r="G60" s="40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7.100000000000001" customHeight="1" x14ac:dyDescent="0.25">
      <c r="A61" s="317" t="s">
        <v>91</v>
      </c>
      <c r="B61" s="62" t="s">
        <v>329</v>
      </c>
      <c r="C61" s="616" t="s">
        <v>330</v>
      </c>
      <c r="D61" s="617">
        <v>21000</v>
      </c>
      <c r="E61" s="617">
        <v>0</v>
      </c>
      <c r="F61" s="617">
        <v>0</v>
      </c>
      <c r="G61" s="40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7.100000000000001" customHeight="1" thickBot="1" x14ac:dyDescent="0.3">
      <c r="A62" s="71" t="s">
        <v>91</v>
      </c>
      <c r="B62" s="72" t="s">
        <v>51</v>
      </c>
      <c r="C62" s="73" t="s">
        <v>96</v>
      </c>
      <c r="D62" s="74">
        <v>220</v>
      </c>
      <c r="E62" s="74">
        <v>200</v>
      </c>
      <c r="F62" s="75">
        <v>130</v>
      </c>
      <c r="G62" s="40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7.100000000000001" customHeight="1" thickTop="1" x14ac:dyDescent="0.25">
      <c r="A63" s="76"/>
      <c r="B63" s="77"/>
      <c r="C63" s="78"/>
      <c r="D63" s="79"/>
      <c r="E63" s="79"/>
      <c r="F63" s="79"/>
      <c r="G63" s="40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7.100000000000001" customHeight="1" thickBot="1" x14ac:dyDescent="0.3">
      <c r="A64" s="80"/>
      <c r="B64" s="81"/>
      <c r="C64" s="82"/>
      <c r="D64" s="83"/>
      <c r="E64" s="83"/>
      <c r="F64" s="83"/>
      <c r="G64" s="40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7.100000000000001" customHeight="1" thickTop="1" x14ac:dyDescent="0.25">
      <c r="A65" s="84" t="s">
        <v>97</v>
      </c>
      <c r="B65" s="85"/>
      <c r="C65" s="25"/>
      <c r="D65" s="26">
        <f t="shared" ref="D65:F66" si="0">D66</f>
        <v>2000</v>
      </c>
      <c r="E65" s="26">
        <f t="shared" si="0"/>
        <v>1000</v>
      </c>
      <c r="F65" s="27">
        <f t="shared" si="0"/>
        <v>1100</v>
      </c>
      <c r="G65" s="28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7.100000000000001" customHeight="1" x14ac:dyDescent="0.25">
      <c r="A66" s="42" t="s">
        <v>5</v>
      </c>
      <c r="B66" s="86">
        <v>637</v>
      </c>
      <c r="C66" s="49" t="s">
        <v>68</v>
      </c>
      <c r="D66" s="32">
        <f t="shared" si="0"/>
        <v>2000</v>
      </c>
      <c r="E66" s="32">
        <f t="shared" si="0"/>
        <v>1000</v>
      </c>
      <c r="F66" s="33">
        <f t="shared" si="0"/>
        <v>1100</v>
      </c>
      <c r="G66" s="40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7.100000000000001" customHeight="1" thickBot="1" x14ac:dyDescent="0.3">
      <c r="A67" s="87"/>
      <c r="B67" s="88" t="s">
        <v>98</v>
      </c>
      <c r="C67" s="89" t="s">
        <v>99</v>
      </c>
      <c r="D67" s="90">
        <v>2000</v>
      </c>
      <c r="E67" s="90">
        <v>1000</v>
      </c>
      <c r="F67" s="91">
        <v>1100</v>
      </c>
      <c r="G67" s="40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7.100000000000001" customHeight="1" thickTop="1" thickBot="1" x14ac:dyDescent="0.3">
      <c r="A68" s="92"/>
      <c r="B68" s="93"/>
      <c r="C68" s="94"/>
      <c r="D68" s="95"/>
      <c r="E68" s="95"/>
      <c r="F68" s="96"/>
      <c r="G68" s="40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7.100000000000001" customHeight="1" thickTop="1" x14ac:dyDescent="0.25">
      <c r="A69" s="97" t="s">
        <v>100</v>
      </c>
      <c r="B69" s="85"/>
      <c r="C69" s="98"/>
      <c r="D69" s="26">
        <f>D70+D72+D80+D88</f>
        <v>3010</v>
      </c>
      <c r="E69" s="26">
        <f>E70+E72+E80+E88</f>
        <v>2800</v>
      </c>
      <c r="F69" s="27">
        <f>F70+F72+F80+F88</f>
        <v>2600</v>
      </c>
      <c r="G69" s="28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7.100000000000001" customHeight="1" x14ac:dyDescent="0.25">
      <c r="A70" s="42" t="s">
        <v>91</v>
      </c>
      <c r="B70" s="99">
        <v>610</v>
      </c>
      <c r="C70" s="31" t="s">
        <v>6</v>
      </c>
      <c r="D70" s="32">
        <f>D71</f>
        <v>1440</v>
      </c>
      <c r="E70" s="32">
        <f>E71</f>
        <v>1420</v>
      </c>
      <c r="F70" s="33">
        <f>F71</f>
        <v>1420</v>
      </c>
      <c r="G70" s="44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7.100000000000001" customHeight="1" x14ac:dyDescent="0.25">
      <c r="A71" s="100"/>
      <c r="B71" s="101">
        <v>611</v>
      </c>
      <c r="C71" s="37" t="s">
        <v>7</v>
      </c>
      <c r="D71" s="38">
        <v>1440</v>
      </c>
      <c r="E71" s="38">
        <v>1420</v>
      </c>
      <c r="F71" s="39">
        <v>1420</v>
      </c>
      <c r="G71" s="40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7.100000000000001" customHeight="1" x14ac:dyDescent="0.25">
      <c r="A72" s="42" t="s">
        <v>91</v>
      </c>
      <c r="B72" s="99">
        <v>620</v>
      </c>
      <c r="C72" s="43" t="s">
        <v>9</v>
      </c>
      <c r="D72" s="32">
        <f>D73+D74+D75+D76+D77+D78+D79</f>
        <v>530</v>
      </c>
      <c r="E72" s="32">
        <f>E73+E74+E75+E76+E77+E78+E79</f>
        <v>500</v>
      </c>
      <c r="F72" s="33">
        <f>F73+F74+F75+F76+F77+F78+F79</f>
        <v>520</v>
      </c>
      <c r="G72" s="44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7.100000000000001" customHeight="1" x14ac:dyDescent="0.25">
      <c r="A73" s="100"/>
      <c r="B73" s="101">
        <v>621</v>
      </c>
      <c r="C73" s="102" t="s">
        <v>10</v>
      </c>
      <c r="D73" s="38">
        <v>160</v>
      </c>
      <c r="E73" s="38">
        <v>145</v>
      </c>
      <c r="F73" s="39">
        <v>145</v>
      </c>
      <c r="G73" s="40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7.100000000000001" customHeight="1" x14ac:dyDescent="0.25">
      <c r="A74" s="100"/>
      <c r="B74" s="101" t="s">
        <v>13</v>
      </c>
      <c r="C74" s="60" t="s">
        <v>101</v>
      </c>
      <c r="D74" s="38">
        <v>25</v>
      </c>
      <c r="E74" s="38">
        <v>25</v>
      </c>
      <c r="F74" s="39">
        <v>30</v>
      </c>
      <c r="G74" s="40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7.100000000000001" customHeight="1" x14ac:dyDescent="0.25">
      <c r="A75" s="100"/>
      <c r="B75" s="101" t="s">
        <v>15</v>
      </c>
      <c r="C75" s="60" t="s">
        <v>102</v>
      </c>
      <c r="D75" s="38">
        <v>195</v>
      </c>
      <c r="E75" s="38">
        <v>190</v>
      </c>
      <c r="F75" s="39">
        <v>190</v>
      </c>
      <c r="G75" s="40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7.100000000000001" customHeight="1" x14ac:dyDescent="0.25">
      <c r="A76" s="100"/>
      <c r="B76" s="101" t="s">
        <v>17</v>
      </c>
      <c r="C76" s="60" t="s">
        <v>103</v>
      </c>
      <c r="D76" s="38">
        <v>15</v>
      </c>
      <c r="E76" s="38">
        <v>15</v>
      </c>
      <c r="F76" s="39">
        <v>20</v>
      </c>
      <c r="G76" s="40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7.100000000000001" customHeight="1" x14ac:dyDescent="0.25">
      <c r="A77" s="100"/>
      <c r="B77" s="101" t="s">
        <v>19</v>
      </c>
      <c r="C77" s="60" t="s">
        <v>104</v>
      </c>
      <c r="D77" s="38">
        <v>50</v>
      </c>
      <c r="E77" s="38">
        <v>45</v>
      </c>
      <c r="F77" s="39">
        <v>50</v>
      </c>
      <c r="G77" s="40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7.100000000000001" customHeight="1" x14ac:dyDescent="0.25">
      <c r="A78" s="100"/>
      <c r="B78" s="101" t="s">
        <v>21</v>
      </c>
      <c r="C78" s="60" t="s">
        <v>105</v>
      </c>
      <c r="D78" s="38">
        <v>15</v>
      </c>
      <c r="E78" s="38">
        <v>15</v>
      </c>
      <c r="F78" s="39">
        <v>20</v>
      </c>
      <c r="G78" s="40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7.100000000000001" customHeight="1" x14ac:dyDescent="0.25">
      <c r="A79" s="100"/>
      <c r="B79" s="101" t="s">
        <v>23</v>
      </c>
      <c r="C79" s="60" t="s">
        <v>106</v>
      </c>
      <c r="D79" s="38">
        <v>70</v>
      </c>
      <c r="E79" s="38">
        <v>65</v>
      </c>
      <c r="F79" s="39">
        <v>65</v>
      </c>
      <c r="G79" s="40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7.100000000000001" customHeight="1" x14ac:dyDescent="0.25">
      <c r="A80" s="42" t="s">
        <v>91</v>
      </c>
      <c r="B80" s="99">
        <v>630</v>
      </c>
      <c r="C80" s="31" t="s">
        <v>26</v>
      </c>
      <c r="D80" s="32">
        <f>D81+D83+D86</f>
        <v>800</v>
      </c>
      <c r="E80" s="32">
        <f>E81+E83+E86</f>
        <v>640</v>
      </c>
      <c r="F80" s="33">
        <f>F81+F83+F86</f>
        <v>420</v>
      </c>
      <c r="G80" s="40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7.100000000000001" customHeight="1" x14ac:dyDescent="0.25">
      <c r="A81" s="103"/>
      <c r="B81" s="104">
        <v>631</v>
      </c>
      <c r="C81" s="59" t="s">
        <v>107</v>
      </c>
      <c r="D81" s="54">
        <f>D82</f>
        <v>20</v>
      </c>
      <c r="E81" s="54">
        <f>E82</f>
        <v>20</v>
      </c>
      <c r="F81" s="55">
        <f>F82</f>
        <v>20</v>
      </c>
      <c r="G81" s="44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7.100000000000001" customHeight="1" x14ac:dyDescent="0.25">
      <c r="A82" s="105"/>
      <c r="B82" s="106" t="s">
        <v>29</v>
      </c>
      <c r="C82" s="107" t="s">
        <v>30</v>
      </c>
      <c r="D82" s="47">
        <v>20</v>
      </c>
      <c r="E82" s="47">
        <v>20</v>
      </c>
      <c r="F82" s="108">
        <v>20</v>
      </c>
      <c r="G82" s="40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7.100000000000001" customHeight="1" x14ac:dyDescent="0.25">
      <c r="A83" s="103"/>
      <c r="B83" s="104">
        <v>632</v>
      </c>
      <c r="C83" s="59" t="s">
        <v>31</v>
      </c>
      <c r="D83" s="54">
        <f>D84+D85</f>
        <v>480</v>
      </c>
      <c r="E83" s="54">
        <f>E84+E85</f>
        <v>390</v>
      </c>
      <c r="F83" s="55">
        <f>F84+F85</f>
        <v>330</v>
      </c>
      <c r="G83" s="44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7.100000000000001" customHeight="1" x14ac:dyDescent="0.25">
      <c r="A84" s="612"/>
      <c r="B84" s="614">
        <v>632001</v>
      </c>
      <c r="C84" s="613" t="s">
        <v>116</v>
      </c>
      <c r="D84" s="615">
        <v>400</v>
      </c>
      <c r="E84" s="615">
        <v>300</v>
      </c>
      <c r="F84" s="615">
        <v>300</v>
      </c>
      <c r="G84" s="44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7.100000000000001" customHeight="1" x14ac:dyDescent="0.25">
      <c r="A85" s="105"/>
      <c r="B85" s="106">
        <v>632003</v>
      </c>
      <c r="C85" s="107" t="s">
        <v>108</v>
      </c>
      <c r="D85" s="47">
        <v>80</v>
      </c>
      <c r="E85" s="47">
        <v>90</v>
      </c>
      <c r="F85" s="108">
        <v>30</v>
      </c>
      <c r="G85" s="40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7.100000000000001" customHeight="1" x14ac:dyDescent="0.25">
      <c r="A86" s="103"/>
      <c r="B86" s="104">
        <v>633</v>
      </c>
      <c r="C86" s="53" t="s">
        <v>48</v>
      </c>
      <c r="D86" s="54">
        <f>D87</f>
        <v>300</v>
      </c>
      <c r="E86" s="54">
        <f>E87</f>
        <v>230</v>
      </c>
      <c r="F86" s="55">
        <f>F87</f>
        <v>70</v>
      </c>
      <c r="G86" s="44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7.100000000000001" customHeight="1" x14ac:dyDescent="0.25">
      <c r="A87" s="105"/>
      <c r="B87" s="106" t="s">
        <v>51</v>
      </c>
      <c r="C87" s="109" t="s">
        <v>109</v>
      </c>
      <c r="D87" s="47">
        <v>300</v>
      </c>
      <c r="E87" s="47">
        <v>230</v>
      </c>
      <c r="F87" s="108">
        <v>70</v>
      </c>
      <c r="G87" s="40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7.100000000000001" customHeight="1" thickBot="1" x14ac:dyDescent="0.3">
      <c r="A88" s="110" t="s">
        <v>91</v>
      </c>
      <c r="B88" s="111" t="s">
        <v>110</v>
      </c>
      <c r="C88" s="112" t="s">
        <v>111</v>
      </c>
      <c r="D88" s="113">
        <v>240</v>
      </c>
      <c r="E88" s="114">
        <v>240</v>
      </c>
      <c r="F88" s="115">
        <v>240</v>
      </c>
      <c r="G88" s="40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7.100000000000001" customHeight="1" thickTop="1" x14ac:dyDescent="0.25">
      <c r="A89" s="116"/>
      <c r="B89" s="117"/>
      <c r="C89" s="118"/>
      <c r="D89" s="119"/>
      <c r="E89" s="120"/>
      <c r="F89" s="120"/>
      <c r="G89" s="40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7.100000000000001" customHeight="1" thickBot="1" x14ac:dyDescent="0.3">
      <c r="A90" s="1"/>
      <c r="B90" s="121"/>
      <c r="C90" s="7"/>
      <c r="D90" s="122"/>
      <c r="E90" s="123"/>
      <c r="F90" s="124"/>
      <c r="G90" s="40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7.100000000000001" customHeight="1" thickTop="1" x14ac:dyDescent="0.25">
      <c r="A91" s="84" t="s">
        <v>112</v>
      </c>
      <c r="B91" s="85"/>
      <c r="C91" s="25"/>
      <c r="D91" s="26">
        <f t="shared" ref="D91:F92" si="1">D92</f>
        <v>360</v>
      </c>
      <c r="E91" s="26">
        <f t="shared" si="1"/>
        <v>350</v>
      </c>
      <c r="F91" s="27">
        <f t="shared" si="1"/>
        <v>350</v>
      </c>
      <c r="G91" s="40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7.100000000000001" customHeight="1" x14ac:dyDescent="0.25">
      <c r="A92" s="42" t="s">
        <v>91</v>
      </c>
      <c r="B92" s="86">
        <v>635</v>
      </c>
      <c r="C92" s="49" t="s">
        <v>61</v>
      </c>
      <c r="D92" s="32">
        <f t="shared" si="1"/>
        <v>360</v>
      </c>
      <c r="E92" s="32">
        <f t="shared" si="1"/>
        <v>350</v>
      </c>
      <c r="F92" s="33">
        <f t="shared" si="1"/>
        <v>350</v>
      </c>
      <c r="G92" s="40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7.100000000000001" customHeight="1" thickBot="1" x14ac:dyDescent="0.3">
      <c r="A93" s="87"/>
      <c r="B93" s="88" t="s">
        <v>66</v>
      </c>
      <c r="C93" s="89" t="s">
        <v>113</v>
      </c>
      <c r="D93" s="125">
        <v>360</v>
      </c>
      <c r="E93" s="90">
        <v>350</v>
      </c>
      <c r="F93" s="91">
        <v>350</v>
      </c>
      <c r="G93" s="40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7.100000000000001" customHeight="1" thickTop="1" x14ac:dyDescent="0.25">
      <c r="A94" s="1"/>
      <c r="B94" s="126"/>
      <c r="C94" s="7"/>
      <c r="D94" s="127"/>
      <c r="E94" s="128"/>
      <c r="F94" s="124"/>
      <c r="G94" s="40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7.100000000000001" customHeight="1" thickBot="1" x14ac:dyDescent="0.3">
      <c r="A95" s="1"/>
      <c r="B95" s="1"/>
      <c r="C95" s="1"/>
      <c r="D95" s="129"/>
      <c r="E95" s="124"/>
      <c r="F95" s="124"/>
      <c r="G95" s="40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7.100000000000001" customHeight="1" thickTop="1" x14ac:dyDescent="0.25">
      <c r="A96" s="84" t="s">
        <v>114</v>
      </c>
      <c r="B96" s="85"/>
      <c r="C96" s="25"/>
      <c r="D96" s="26">
        <f>D97</f>
        <v>4500</v>
      </c>
      <c r="E96" s="26">
        <f>E98+E101+E103+E107</f>
        <v>3700</v>
      </c>
      <c r="F96" s="27">
        <f>F98+F101+F103+F107</f>
        <v>3900</v>
      </c>
      <c r="G96" s="28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7.100000000000001" customHeight="1" x14ac:dyDescent="0.25">
      <c r="A97" s="66" t="s">
        <v>5</v>
      </c>
      <c r="B97" s="130">
        <v>630</v>
      </c>
      <c r="C97" s="131" t="s">
        <v>26</v>
      </c>
      <c r="D97" s="132">
        <f>D98+D101+D103+D107</f>
        <v>4500</v>
      </c>
      <c r="E97" s="132">
        <f>E98+E101+E103</f>
        <v>2300</v>
      </c>
      <c r="F97" s="133">
        <f>F98+F101+F103</f>
        <v>2500</v>
      </c>
      <c r="G97" s="28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7.100000000000001" customHeight="1" x14ac:dyDescent="0.25">
      <c r="A98" s="51" t="s">
        <v>1</v>
      </c>
      <c r="B98" s="104">
        <v>632</v>
      </c>
      <c r="C98" s="59" t="s">
        <v>31</v>
      </c>
      <c r="D98" s="54">
        <f>D99+D100</f>
        <v>900</v>
      </c>
      <c r="E98" s="54">
        <f>E99+E100</f>
        <v>1000</v>
      </c>
      <c r="F98" s="55">
        <f>F99+F100</f>
        <v>1200</v>
      </c>
      <c r="G98" s="44"/>
      <c r="H98" s="1" t="s">
        <v>1</v>
      </c>
      <c r="I98" s="1"/>
      <c r="J98" s="1"/>
      <c r="K98" s="1"/>
      <c r="L98" s="467" t="s">
        <v>323</v>
      </c>
      <c r="M98" s="1"/>
      <c r="N98" s="1"/>
      <c r="O98" s="1"/>
      <c r="P98" s="1"/>
      <c r="Q98" s="1"/>
    </row>
    <row r="99" spans="1:17" ht="17.100000000000001" customHeight="1" x14ac:dyDescent="0.25">
      <c r="A99" s="41"/>
      <c r="B99" s="101" t="s">
        <v>115</v>
      </c>
      <c r="C99" s="37" t="s">
        <v>116</v>
      </c>
      <c r="D99" s="38">
        <v>800</v>
      </c>
      <c r="E99" s="38">
        <v>850</v>
      </c>
      <c r="F99" s="39">
        <v>900</v>
      </c>
      <c r="G99" s="40"/>
      <c r="H99" s="1"/>
      <c r="I99" s="1"/>
      <c r="J99" s="1"/>
      <c r="K99" s="1"/>
      <c r="L99" s="595">
        <v>67</v>
      </c>
      <c r="M99" s="595">
        <v>804</v>
      </c>
      <c r="N99" s="1"/>
      <c r="O99" s="1"/>
      <c r="P99" s="1"/>
      <c r="Q99" s="1"/>
    </row>
    <row r="100" spans="1:17" ht="17.100000000000001" customHeight="1" x14ac:dyDescent="0.25">
      <c r="A100" s="41"/>
      <c r="B100" s="101" t="s">
        <v>117</v>
      </c>
      <c r="C100" s="37" t="s">
        <v>118</v>
      </c>
      <c r="D100" s="38">
        <v>100</v>
      </c>
      <c r="E100" s="38">
        <v>150</v>
      </c>
      <c r="F100" s="39">
        <v>300</v>
      </c>
      <c r="G100" s="40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7.100000000000001" customHeight="1" x14ac:dyDescent="0.25">
      <c r="A101" s="51" t="s">
        <v>1</v>
      </c>
      <c r="B101" s="104">
        <v>633</v>
      </c>
      <c r="C101" s="53" t="s">
        <v>48</v>
      </c>
      <c r="D101" s="54">
        <f>D102</f>
        <v>1000</v>
      </c>
      <c r="E101" s="54">
        <f>E102</f>
        <v>1000</v>
      </c>
      <c r="F101" s="55">
        <f>F102</f>
        <v>1000</v>
      </c>
      <c r="G101" s="44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7.100000000000001" customHeight="1" x14ac:dyDescent="0.25">
      <c r="A102" s="41"/>
      <c r="B102" s="101" t="s">
        <v>51</v>
      </c>
      <c r="C102" s="37" t="s">
        <v>109</v>
      </c>
      <c r="D102" s="38">
        <v>1000</v>
      </c>
      <c r="E102" s="38">
        <v>1000</v>
      </c>
      <c r="F102" s="39">
        <v>1000</v>
      </c>
      <c r="G102" s="40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7.100000000000001" customHeight="1" x14ac:dyDescent="0.25">
      <c r="A103" s="51" t="s">
        <v>1</v>
      </c>
      <c r="B103" s="104">
        <v>634</v>
      </c>
      <c r="C103" s="53" t="s">
        <v>119</v>
      </c>
      <c r="D103" s="54">
        <f>D104+D105+D106</f>
        <v>1200</v>
      </c>
      <c r="E103" s="54">
        <f>E104+E105+E106</f>
        <v>300</v>
      </c>
      <c r="F103" s="55">
        <f>F104+F105+F106</f>
        <v>300</v>
      </c>
      <c r="G103" s="44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7.100000000000001" customHeight="1" x14ac:dyDescent="0.25">
      <c r="A104" s="41"/>
      <c r="B104" s="101" t="s">
        <v>120</v>
      </c>
      <c r="C104" s="60" t="s">
        <v>121</v>
      </c>
      <c r="D104" s="38">
        <v>400</v>
      </c>
      <c r="E104" s="38">
        <v>300</v>
      </c>
      <c r="F104" s="39">
        <v>300</v>
      </c>
      <c r="G104" s="40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7.100000000000001" customHeight="1" x14ac:dyDescent="0.25">
      <c r="A105" s="41"/>
      <c r="B105" s="101" t="s">
        <v>122</v>
      </c>
      <c r="C105" s="60" t="s">
        <v>123</v>
      </c>
      <c r="D105" s="38">
        <v>500</v>
      </c>
      <c r="E105" s="38">
        <v>0</v>
      </c>
      <c r="F105" s="39">
        <v>0</v>
      </c>
      <c r="G105" s="40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7.100000000000001" customHeight="1" x14ac:dyDescent="0.25">
      <c r="A106" s="17"/>
      <c r="B106" s="134" t="s">
        <v>124</v>
      </c>
      <c r="C106" s="19" t="s">
        <v>125</v>
      </c>
      <c r="D106" s="135">
        <v>300</v>
      </c>
      <c r="E106" s="135">
        <v>0</v>
      </c>
      <c r="F106" s="136">
        <v>0</v>
      </c>
      <c r="G106" s="40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7.100000000000001" customHeight="1" x14ac:dyDescent="0.25">
      <c r="A107" s="137" t="s">
        <v>91</v>
      </c>
      <c r="B107" s="138">
        <v>633</v>
      </c>
      <c r="C107" s="139" t="s">
        <v>48</v>
      </c>
      <c r="D107" s="140">
        <v>1400</v>
      </c>
      <c r="E107" s="140">
        <v>1400</v>
      </c>
      <c r="F107" s="140">
        <v>1400</v>
      </c>
      <c r="G107" s="40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7.100000000000001" customHeight="1" x14ac:dyDescent="0.25">
      <c r="A108" s="141"/>
      <c r="B108" s="142">
        <v>633006</v>
      </c>
      <c r="C108" s="141" t="s">
        <v>109</v>
      </c>
      <c r="D108" s="143">
        <v>1400</v>
      </c>
      <c r="E108" s="144">
        <v>1400</v>
      </c>
      <c r="F108" s="144">
        <v>1400</v>
      </c>
      <c r="G108" s="40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7.100000000000001" customHeight="1" x14ac:dyDescent="0.25">
      <c r="A109" s="1"/>
      <c r="B109" s="121"/>
      <c r="C109" s="145"/>
      <c r="D109" s="127"/>
      <c r="E109" s="128"/>
      <c r="F109" s="124"/>
      <c r="G109" s="40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7.100000000000001" customHeight="1" x14ac:dyDescent="0.25">
      <c r="A110" s="1"/>
      <c r="B110" s="121"/>
      <c r="C110" s="7"/>
      <c r="D110" s="127"/>
      <c r="E110" s="128"/>
      <c r="F110" s="124"/>
      <c r="G110" s="40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7.100000000000001" customHeight="1" thickBot="1" x14ac:dyDescent="0.3">
      <c r="A111" s="1"/>
      <c r="B111" s="2"/>
      <c r="C111" s="7"/>
      <c r="D111" s="122"/>
      <c r="E111" s="123"/>
      <c r="F111" s="124"/>
      <c r="G111" s="40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7.100000000000001" customHeight="1" thickTop="1" x14ac:dyDescent="0.25">
      <c r="A112" s="84" t="s">
        <v>126</v>
      </c>
      <c r="B112" s="24"/>
      <c r="C112" s="146"/>
      <c r="D112" s="26">
        <f>D113</f>
        <v>2530</v>
      </c>
      <c r="E112" s="26">
        <f>E113</f>
        <v>5540</v>
      </c>
      <c r="F112" s="27">
        <f>F113</f>
        <v>3530</v>
      </c>
      <c r="G112" s="28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7.100000000000001" customHeight="1" x14ac:dyDescent="0.25">
      <c r="A113" s="48" t="s">
        <v>5</v>
      </c>
      <c r="B113" s="147">
        <v>630</v>
      </c>
      <c r="C113" s="148" t="s">
        <v>26</v>
      </c>
      <c r="D113" s="149">
        <f>D114+D116+D118</f>
        <v>2530</v>
      </c>
      <c r="E113" s="150">
        <f>E114+E116+E118</f>
        <v>5540</v>
      </c>
      <c r="F113" s="151">
        <f>F114+F116+F118</f>
        <v>3530</v>
      </c>
      <c r="G113" s="28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7.100000000000001" customHeight="1" x14ac:dyDescent="0.25">
      <c r="A114" s="51" t="s">
        <v>1</v>
      </c>
      <c r="B114" s="152">
        <v>633</v>
      </c>
      <c r="C114" s="153" t="s">
        <v>48</v>
      </c>
      <c r="D114" s="54">
        <f>D115</f>
        <v>1500</v>
      </c>
      <c r="E114" s="54">
        <f>E115</f>
        <v>2500</v>
      </c>
      <c r="F114" s="55">
        <f>F115</f>
        <v>2500</v>
      </c>
      <c r="G114" s="44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7.100000000000001" customHeight="1" x14ac:dyDescent="0.25">
      <c r="A115" s="41"/>
      <c r="B115" s="154" t="s">
        <v>51</v>
      </c>
      <c r="C115" s="46" t="s">
        <v>109</v>
      </c>
      <c r="D115" s="38">
        <v>1500</v>
      </c>
      <c r="E115" s="38">
        <v>2500</v>
      </c>
      <c r="F115" s="155">
        <v>2500</v>
      </c>
      <c r="G115" s="156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7.100000000000001" customHeight="1" x14ac:dyDescent="0.25">
      <c r="A116" s="51" t="s">
        <v>1</v>
      </c>
      <c r="B116" s="104">
        <v>635</v>
      </c>
      <c r="C116" s="53" t="s">
        <v>61</v>
      </c>
      <c r="D116" s="54">
        <f>D117</f>
        <v>1000</v>
      </c>
      <c r="E116" s="54">
        <f>E117</f>
        <v>3000</v>
      </c>
      <c r="F116" s="55">
        <f>F117</f>
        <v>1000</v>
      </c>
      <c r="G116" s="44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7.100000000000001" customHeight="1" x14ac:dyDescent="0.25">
      <c r="A117" s="41"/>
      <c r="B117" s="154" t="s">
        <v>66</v>
      </c>
      <c r="C117" s="46" t="s">
        <v>127</v>
      </c>
      <c r="D117" s="38">
        <v>1000</v>
      </c>
      <c r="E117" s="38">
        <v>3000</v>
      </c>
      <c r="F117" s="39">
        <v>1000</v>
      </c>
      <c r="G117" s="40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7.100000000000001" customHeight="1" x14ac:dyDescent="0.25">
      <c r="A118" s="157" t="s">
        <v>91</v>
      </c>
      <c r="B118" s="152">
        <v>633</v>
      </c>
      <c r="C118" s="153" t="s">
        <v>48</v>
      </c>
      <c r="D118" s="158">
        <f>D119</f>
        <v>30</v>
      </c>
      <c r="E118" s="158">
        <f>E119</f>
        <v>40</v>
      </c>
      <c r="F118" s="159">
        <f>F119</f>
        <v>30</v>
      </c>
      <c r="G118" s="40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7.100000000000001" customHeight="1" thickBot="1" x14ac:dyDescent="0.3">
      <c r="A119" s="87"/>
      <c r="B119" s="160" t="s">
        <v>51</v>
      </c>
      <c r="C119" s="161" t="s">
        <v>109</v>
      </c>
      <c r="D119" s="162">
        <v>30</v>
      </c>
      <c r="E119" s="162">
        <v>40</v>
      </c>
      <c r="F119" s="163">
        <v>30</v>
      </c>
      <c r="G119" s="40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7.100000000000001" customHeight="1" thickTop="1" x14ac:dyDescent="0.25">
      <c r="A120" s="1"/>
      <c r="B120" s="164"/>
      <c r="C120" s="145"/>
      <c r="D120" s="127"/>
      <c r="E120" s="128"/>
      <c r="F120" s="124"/>
      <c r="G120" s="40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7.100000000000001" customHeight="1" thickBot="1" x14ac:dyDescent="0.3">
      <c r="A121" s="4"/>
      <c r="B121" s="4"/>
      <c r="C121" s="4"/>
      <c r="D121" s="165"/>
      <c r="E121" s="166"/>
      <c r="F121" s="167"/>
      <c r="G121" s="40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7.100000000000001" customHeight="1" thickTop="1" x14ac:dyDescent="0.25">
      <c r="A122" s="168" t="s">
        <v>128</v>
      </c>
      <c r="B122" s="169"/>
      <c r="C122" s="170"/>
      <c r="D122" s="171">
        <f t="shared" ref="D122:F123" si="2">D123</f>
        <v>32000</v>
      </c>
      <c r="E122" s="171">
        <f t="shared" si="2"/>
        <v>45000</v>
      </c>
      <c r="F122" s="172">
        <f t="shared" si="2"/>
        <v>45000</v>
      </c>
      <c r="G122" s="173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7.100000000000001" customHeight="1" x14ac:dyDescent="0.25">
      <c r="A123" s="42" t="s">
        <v>5</v>
      </c>
      <c r="B123" s="86">
        <v>637</v>
      </c>
      <c r="C123" s="49" t="s">
        <v>68</v>
      </c>
      <c r="D123" s="32">
        <f t="shared" si="2"/>
        <v>32000</v>
      </c>
      <c r="E123" s="32">
        <f t="shared" si="2"/>
        <v>45000</v>
      </c>
      <c r="F123" s="33">
        <f t="shared" si="2"/>
        <v>45000</v>
      </c>
      <c r="G123" s="174"/>
      <c r="H123" s="596"/>
      <c r="I123" s="596"/>
      <c r="J123" s="596"/>
      <c r="K123" s="596"/>
      <c r="L123" s="596"/>
      <c r="M123" s="596"/>
      <c r="N123" s="596"/>
      <c r="O123" s="596"/>
      <c r="P123" s="596"/>
      <c r="Q123" s="596"/>
    </row>
    <row r="124" spans="1:17" ht="17.100000000000001" customHeight="1" thickBot="1" x14ac:dyDescent="0.3">
      <c r="A124" s="87"/>
      <c r="B124" s="160" t="s">
        <v>73</v>
      </c>
      <c r="C124" s="161" t="s">
        <v>74</v>
      </c>
      <c r="D124" s="175">
        <v>32000</v>
      </c>
      <c r="E124" s="162">
        <v>45000</v>
      </c>
      <c r="F124" s="91">
        <v>45000</v>
      </c>
      <c r="G124" s="40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7.100000000000001" customHeight="1" thickTop="1" x14ac:dyDescent="0.25">
      <c r="A125" s="176"/>
      <c r="B125" s="126"/>
      <c r="C125" s="7"/>
      <c r="D125" s="127"/>
      <c r="E125" s="128"/>
      <c r="F125" s="177"/>
      <c r="G125" s="40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7.100000000000001" customHeight="1" x14ac:dyDescent="0.25">
      <c r="A126" s="1"/>
      <c r="B126" s="126"/>
      <c r="C126" s="7"/>
      <c r="D126" s="127"/>
      <c r="E126" s="128"/>
      <c r="F126" s="124"/>
      <c r="G126" s="40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7.100000000000001" customHeight="1" thickBot="1" x14ac:dyDescent="0.3">
      <c r="A127" s="4"/>
      <c r="B127" s="126"/>
      <c r="C127" s="7"/>
      <c r="D127" s="127"/>
      <c r="E127" s="128"/>
      <c r="F127" s="124"/>
      <c r="G127" s="40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7.100000000000001" customHeight="1" thickTop="1" x14ac:dyDescent="0.25">
      <c r="A128" s="84" t="s">
        <v>129</v>
      </c>
      <c r="B128" s="178"/>
      <c r="C128" s="179"/>
      <c r="D128" s="180">
        <f t="shared" ref="D128:F129" si="3">D129</f>
        <v>80</v>
      </c>
      <c r="E128" s="26">
        <f t="shared" si="3"/>
        <v>80</v>
      </c>
      <c r="F128" s="27">
        <f t="shared" si="3"/>
        <v>80</v>
      </c>
      <c r="G128" s="40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7.100000000000001" customHeight="1" x14ac:dyDescent="0.25">
      <c r="A129" s="42" t="s">
        <v>91</v>
      </c>
      <c r="B129" s="99">
        <v>633</v>
      </c>
      <c r="C129" s="31" t="s">
        <v>109</v>
      </c>
      <c r="D129" s="181">
        <f t="shared" si="3"/>
        <v>80</v>
      </c>
      <c r="E129" s="32">
        <f t="shared" si="3"/>
        <v>80</v>
      </c>
      <c r="F129" s="33">
        <f t="shared" si="3"/>
        <v>80</v>
      </c>
      <c r="G129" s="40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7.100000000000001" customHeight="1" thickBot="1" x14ac:dyDescent="0.3">
      <c r="A130" s="182"/>
      <c r="B130" s="160" t="s">
        <v>51</v>
      </c>
      <c r="C130" s="183" t="s">
        <v>130</v>
      </c>
      <c r="D130" s="184">
        <v>80</v>
      </c>
      <c r="E130" s="162">
        <v>80</v>
      </c>
      <c r="F130" s="91">
        <v>80</v>
      </c>
      <c r="G130" s="40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7.100000000000001" customHeight="1" thickTop="1" x14ac:dyDescent="0.25">
      <c r="A131" s="185"/>
      <c r="B131" s="186"/>
      <c r="C131" s="187"/>
      <c r="D131" s="188"/>
      <c r="E131" s="189"/>
      <c r="F131" s="177"/>
      <c r="G131" s="40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7.100000000000001" customHeight="1" thickBot="1" x14ac:dyDescent="0.3">
      <c r="A132" s="190"/>
      <c r="B132" s="126"/>
      <c r="C132" s="145"/>
      <c r="D132" s="127"/>
      <c r="E132" s="128"/>
      <c r="F132" s="124"/>
      <c r="G132" s="40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7.100000000000001" customHeight="1" thickTop="1" x14ac:dyDescent="0.25">
      <c r="A133" s="84" t="s">
        <v>131</v>
      </c>
      <c r="B133" s="178"/>
      <c r="C133" s="179"/>
      <c r="D133" s="26">
        <f t="shared" ref="D133:F134" si="4">D134</f>
        <v>5500</v>
      </c>
      <c r="E133" s="26">
        <f t="shared" si="4"/>
        <v>2400</v>
      </c>
      <c r="F133" s="27">
        <f t="shared" si="4"/>
        <v>2700</v>
      </c>
      <c r="G133" s="40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7.100000000000001" customHeight="1" x14ac:dyDescent="0.25">
      <c r="A134" s="66" t="s">
        <v>5</v>
      </c>
      <c r="B134" s="130">
        <v>630</v>
      </c>
      <c r="C134" s="131" t="s">
        <v>26</v>
      </c>
      <c r="D134" s="132">
        <f t="shared" si="4"/>
        <v>5500</v>
      </c>
      <c r="E134" s="132">
        <f t="shared" si="4"/>
        <v>2400</v>
      </c>
      <c r="F134" s="133">
        <f t="shared" si="4"/>
        <v>2700</v>
      </c>
      <c r="G134" s="40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7.100000000000001" customHeight="1" x14ac:dyDescent="0.25">
      <c r="A135" s="51" t="s">
        <v>1</v>
      </c>
      <c r="B135" s="191">
        <v>633</v>
      </c>
      <c r="C135" s="59" t="s">
        <v>109</v>
      </c>
      <c r="D135" s="54">
        <f>D136+D137+D138</f>
        <v>5500</v>
      </c>
      <c r="E135" s="54">
        <f>E136+E137+E138</f>
        <v>2400</v>
      </c>
      <c r="F135" s="55">
        <f>F136+F137+F138</f>
        <v>2700</v>
      </c>
      <c r="G135" s="40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7.100000000000001" customHeight="1" x14ac:dyDescent="0.25">
      <c r="A136" s="192"/>
      <c r="B136" s="142">
        <v>633006</v>
      </c>
      <c r="C136" s="193" t="s">
        <v>109</v>
      </c>
      <c r="D136" s="144">
        <v>1000</v>
      </c>
      <c r="E136" s="144">
        <v>700</v>
      </c>
      <c r="F136" s="194">
        <v>900</v>
      </c>
      <c r="G136" s="40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7.100000000000001" customHeight="1" x14ac:dyDescent="0.25">
      <c r="A137" s="192"/>
      <c r="B137" s="142">
        <v>633015</v>
      </c>
      <c r="C137" s="193" t="s">
        <v>58</v>
      </c>
      <c r="D137" s="144">
        <v>2500</v>
      </c>
      <c r="E137" s="144">
        <v>700</v>
      </c>
      <c r="F137" s="194">
        <v>800</v>
      </c>
      <c r="G137" s="40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7.100000000000001" customHeight="1" x14ac:dyDescent="0.25">
      <c r="A138" s="192"/>
      <c r="B138" s="142">
        <v>635004</v>
      </c>
      <c r="C138" s="193" t="s">
        <v>132</v>
      </c>
      <c r="D138" s="144">
        <v>2000</v>
      </c>
      <c r="E138" s="144">
        <v>1000</v>
      </c>
      <c r="F138" s="194">
        <v>1000</v>
      </c>
      <c r="G138" s="40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7.100000000000001" customHeight="1" x14ac:dyDescent="0.25">
      <c r="A139" s="190"/>
      <c r="B139" s="121"/>
      <c r="C139" s="145"/>
      <c r="D139" s="127"/>
      <c r="E139" s="128"/>
      <c r="F139" s="124"/>
      <c r="G139" s="40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7.100000000000001" customHeight="1" thickBot="1" x14ac:dyDescent="0.3">
      <c r="A140" s="195"/>
      <c r="B140" s="196"/>
      <c r="C140" s="197"/>
      <c r="D140" s="198"/>
      <c r="E140" s="199"/>
      <c r="F140" s="167"/>
      <c r="G140" s="40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7.100000000000001" customHeight="1" thickTop="1" x14ac:dyDescent="0.25">
      <c r="A141" s="84" t="s">
        <v>133</v>
      </c>
      <c r="B141" s="178"/>
      <c r="C141" s="179"/>
      <c r="D141" s="180">
        <f>D143+D147+D145</f>
        <v>19000</v>
      </c>
      <c r="E141" s="26">
        <f>E143+E147+E145</f>
        <v>16200</v>
      </c>
      <c r="F141" s="27">
        <f>F143+F147+F145</f>
        <v>17700</v>
      </c>
      <c r="G141" s="173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7.100000000000001" customHeight="1" x14ac:dyDescent="0.25">
      <c r="A142" s="66" t="s">
        <v>5</v>
      </c>
      <c r="B142" s="130">
        <v>630</v>
      </c>
      <c r="C142" s="131" t="s">
        <v>26</v>
      </c>
      <c r="D142" s="200">
        <f>D143+D145+D147</f>
        <v>19000</v>
      </c>
      <c r="E142" s="132">
        <f>E143+E145+E147</f>
        <v>16200</v>
      </c>
      <c r="F142" s="133">
        <f>F143+F145+F147</f>
        <v>17700</v>
      </c>
      <c r="G142" s="201"/>
      <c r="H142" s="597"/>
      <c r="I142" s="597"/>
      <c r="J142" s="597"/>
      <c r="K142" s="597"/>
      <c r="L142" s="597"/>
      <c r="M142" s="597"/>
      <c r="N142" s="597"/>
      <c r="O142" s="597"/>
      <c r="P142" s="597"/>
      <c r="Q142" s="597"/>
    </row>
    <row r="143" spans="1:17" ht="17.100000000000001" customHeight="1" x14ac:dyDescent="0.25">
      <c r="A143" s="51" t="s">
        <v>1</v>
      </c>
      <c r="B143" s="191">
        <v>632</v>
      </c>
      <c r="C143" s="59" t="s">
        <v>31</v>
      </c>
      <c r="D143" s="202">
        <f>D144</f>
        <v>4000</v>
      </c>
      <c r="E143" s="54">
        <f>E144</f>
        <v>5200</v>
      </c>
      <c r="F143" s="55">
        <f>F144</f>
        <v>5500</v>
      </c>
      <c r="G143" s="44"/>
      <c r="H143" s="1"/>
      <c r="I143" s="1"/>
      <c r="J143" s="1"/>
      <c r="K143" s="1"/>
      <c r="L143" s="1" t="s">
        <v>323</v>
      </c>
      <c r="M143" s="1"/>
      <c r="N143" s="1"/>
      <c r="O143" s="1"/>
      <c r="P143" s="1"/>
      <c r="Q143" s="1"/>
    </row>
    <row r="144" spans="1:17" ht="17.100000000000001" customHeight="1" x14ac:dyDescent="0.25">
      <c r="A144" s="203"/>
      <c r="B144" s="204" t="s">
        <v>115</v>
      </c>
      <c r="C144" s="57" t="s">
        <v>116</v>
      </c>
      <c r="D144" s="205">
        <v>4000</v>
      </c>
      <c r="E144" s="38">
        <v>5200</v>
      </c>
      <c r="F144" s="39">
        <v>5500</v>
      </c>
      <c r="G144" s="40"/>
      <c r="H144" s="1" t="s">
        <v>311</v>
      </c>
      <c r="I144" s="1"/>
      <c r="J144" s="1"/>
      <c r="K144" s="1"/>
      <c r="L144" s="1">
        <v>302</v>
      </c>
      <c r="M144" s="1">
        <v>3624</v>
      </c>
      <c r="N144" s="1"/>
      <c r="O144" s="1"/>
      <c r="P144" s="1"/>
      <c r="Q144" s="1"/>
    </row>
    <row r="145" spans="1:17" ht="17.100000000000001" customHeight="1" x14ac:dyDescent="0.25">
      <c r="A145" s="51" t="s">
        <v>1</v>
      </c>
      <c r="B145" s="104">
        <v>637</v>
      </c>
      <c r="C145" s="59" t="s">
        <v>74</v>
      </c>
      <c r="D145" s="202">
        <f>D146</f>
        <v>10000</v>
      </c>
      <c r="E145" s="54">
        <f>E146</f>
        <v>10000</v>
      </c>
      <c r="F145" s="55">
        <f>F146</f>
        <v>11000</v>
      </c>
      <c r="G145" s="40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7.100000000000001" customHeight="1" x14ac:dyDescent="0.25">
      <c r="A146" s="203"/>
      <c r="B146" s="154" t="s">
        <v>73</v>
      </c>
      <c r="C146" s="57" t="s">
        <v>134</v>
      </c>
      <c r="D146" s="205">
        <v>10000</v>
      </c>
      <c r="E146" s="38">
        <v>10000</v>
      </c>
      <c r="F146" s="39">
        <v>11000</v>
      </c>
      <c r="G146" s="40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7.100000000000001" customHeight="1" x14ac:dyDescent="0.25">
      <c r="A147" s="206" t="s">
        <v>1</v>
      </c>
      <c r="B147" s="207">
        <v>635</v>
      </c>
      <c r="C147" s="153" t="s">
        <v>61</v>
      </c>
      <c r="D147" s="208">
        <f>D148</f>
        <v>5000</v>
      </c>
      <c r="E147" s="158">
        <f>E148</f>
        <v>1000</v>
      </c>
      <c r="F147" s="159">
        <f>F148</f>
        <v>1200</v>
      </c>
      <c r="G147" s="44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7.100000000000001" customHeight="1" thickBot="1" x14ac:dyDescent="0.3">
      <c r="A148" s="182"/>
      <c r="B148" s="160" t="s">
        <v>66</v>
      </c>
      <c r="C148" s="183" t="s">
        <v>135</v>
      </c>
      <c r="D148" s="209">
        <v>5000</v>
      </c>
      <c r="E148" s="162">
        <v>1000</v>
      </c>
      <c r="F148" s="91">
        <v>1200</v>
      </c>
      <c r="G148" s="40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7.100000000000001" customHeight="1" thickTop="1" x14ac:dyDescent="0.25">
      <c r="A149" s="1"/>
      <c r="B149" s="1"/>
      <c r="C149" s="1"/>
      <c r="D149" s="210"/>
      <c r="E149" s="1"/>
      <c r="F149" s="1"/>
      <c r="G149" s="44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7.100000000000001" customHeight="1" thickBot="1" x14ac:dyDescent="0.3">
      <c r="A150" s="1"/>
      <c r="B150" s="121"/>
      <c r="C150" s="211"/>
      <c r="D150" s="212"/>
      <c r="E150" s="128"/>
      <c r="F150" s="124"/>
      <c r="G150" s="40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7.100000000000001" customHeight="1" thickTop="1" x14ac:dyDescent="0.25">
      <c r="A151" s="84" t="s">
        <v>136</v>
      </c>
      <c r="B151" s="178"/>
      <c r="C151" s="213"/>
      <c r="D151" s="26">
        <f>D152</f>
        <v>9000</v>
      </c>
      <c r="E151" s="26">
        <f>E152</f>
        <v>6000</v>
      </c>
      <c r="F151" s="27">
        <f>F152</f>
        <v>6000</v>
      </c>
      <c r="G151" s="28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7.100000000000001" customHeight="1" thickBot="1" x14ac:dyDescent="0.3">
      <c r="A152" s="214" t="s">
        <v>5</v>
      </c>
      <c r="B152" s="215" t="s">
        <v>92</v>
      </c>
      <c r="C152" s="216" t="s">
        <v>137</v>
      </c>
      <c r="D152" s="217">
        <v>9000</v>
      </c>
      <c r="E152" s="217">
        <v>6000</v>
      </c>
      <c r="F152" s="218">
        <v>6000</v>
      </c>
      <c r="G152" s="156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7.100000000000001" customHeight="1" thickTop="1" x14ac:dyDescent="0.25">
      <c r="A153" s="219"/>
      <c r="B153" s="220"/>
      <c r="C153" s="219"/>
      <c r="D153" s="221"/>
      <c r="E153" s="222"/>
      <c r="F153" s="222"/>
      <c r="G153" s="156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7.100000000000001" customHeight="1" thickBot="1" x14ac:dyDescent="0.3">
      <c r="A154" s="223"/>
      <c r="B154" s="224"/>
      <c r="C154" s="223"/>
      <c r="D154" s="165"/>
      <c r="E154" s="166"/>
      <c r="F154" s="167"/>
      <c r="G154" s="40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7.100000000000001" customHeight="1" thickTop="1" x14ac:dyDescent="0.25">
      <c r="A155" s="84" t="s">
        <v>138</v>
      </c>
      <c r="B155" s="85"/>
      <c r="C155" s="225"/>
      <c r="D155" s="26">
        <f>D157+D160</f>
        <v>5850</v>
      </c>
      <c r="E155" s="26">
        <f>E157+E160</f>
        <v>9100</v>
      </c>
      <c r="F155" s="27">
        <f>F157+F160</f>
        <v>8620</v>
      </c>
      <c r="G155" s="28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7.100000000000001" customHeight="1" x14ac:dyDescent="0.25">
      <c r="A156" s="226" t="s">
        <v>5</v>
      </c>
      <c r="B156" s="130">
        <v>630</v>
      </c>
      <c r="C156" s="131" t="s">
        <v>26</v>
      </c>
      <c r="D156" s="132">
        <f>D157+D160</f>
        <v>5850</v>
      </c>
      <c r="E156" s="132">
        <f>E157+E160</f>
        <v>9100</v>
      </c>
      <c r="F156" s="133">
        <f>F157+F160</f>
        <v>8620</v>
      </c>
      <c r="G156" s="28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7.100000000000001" customHeight="1" x14ac:dyDescent="0.25">
      <c r="A157" s="51" t="s">
        <v>1</v>
      </c>
      <c r="B157" s="191">
        <v>632</v>
      </c>
      <c r="C157" s="59" t="s">
        <v>31</v>
      </c>
      <c r="D157" s="54">
        <f>D158+D159</f>
        <v>3850</v>
      </c>
      <c r="E157" s="54">
        <f>E158+E159</f>
        <v>8100</v>
      </c>
      <c r="F157" s="55">
        <f>F158+F159</f>
        <v>7620</v>
      </c>
      <c r="G157" s="44"/>
      <c r="H157" s="1" t="s">
        <v>312</v>
      </c>
      <c r="I157" s="594">
        <v>245</v>
      </c>
      <c r="J157" s="594">
        <v>2940</v>
      </c>
      <c r="K157" s="1"/>
      <c r="L157" s="595">
        <v>44</v>
      </c>
      <c r="M157" s="595">
        <v>528</v>
      </c>
      <c r="N157" s="1">
        <v>3468</v>
      </c>
      <c r="O157" s="1"/>
      <c r="P157" s="1"/>
      <c r="Q157" s="1"/>
    </row>
    <row r="158" spans="1:17" ht="17.100000000000001" customHeight="1" x14ac:dyDescent="0.25">
      <c r="A158" s="227"/>
      <c r="B158" s="154" t="s">
        <v>115</v>
      </c>
      <c r="C158" s="46" t="s">
        <v>139</v>
      </c>
      <c r="D158" s="38">
        <v>3800</v>
      </c>
      <c r="E158" s="38">
        <v>8000</v>
      </c>
      <c r="F158" s="39">
        <v>7500</v>
      </c>
      <c r="G158" s="40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7.100000000000001" customHeight="1" x14ac:dyDescent="0.25">
      <c r="A159" s="227"/>
      <c r="B159" s="154" t="s">
        <v>117</v>
      </c>
      <c r="C159" s="46" t="s">
        <v>118</v>
      </c>
      <c r="D159" s="38">
        <v>50</v>
      </c>
      <c r="E159" s="38">
        <v>100</v>
      </c>
      <c r="F159" s="39">
        <v>120</v>
      </c>
      <c r="G159" s="40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7.100000000000001" customHeight="1" x14ac:dyDescent="0.25">
      <c r="A160" s="51" t="s">
        <v>1</v>
      </c>
      <c r="B160" s="104">
        <v>635</v>
      </c>
      <c r="C160" s="53" t="s">
        <v>61</v>
      </c>
      <c r="D160" s="54">
        <f>D161</f>
        <v>2000</v>
      </c>
      <c r="E160" s="54">
        <f>E161</f>
        <v>1000</v>
      </c>
      <c r="F160" s="55">
        <f>F161</f>
        <v>1000</v>
      </c>
      <c r="G160" s="40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7.100000000000001" customHeight="1" thickBot="1" x14ac:dyDescent="0.3">
      <c r="A161" s="228"/>
      <c r="B161" s="160" t="s">
        <v>66</v>
      </c>
      <c r="C161" s="161" t="s">
        <v>140</v>
      </c>
      <c r="D161" s="162">
        <v>2000</v>
      </c>
      <c r="E161" s="162">
        <v>1000</v>
      </c>
      <c r="F161" s="91">
        <v>1000</v>
      </c>
      <c r="G161" s="40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7.100000000000001" customHeight="1" thickTop="1" x14ac:dyDescent="0.25">
      <c r="A162" s="229"/>
      <c r="B162" s="230"/>
      <c r="C162" s="231"/>
      <c r="D162" s="188"/>
      <c r="E162" s="189"/>
      <c r="F162" s="177"/>
      <c r="G162" s="40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7.100000000000001" customHeight="1" thickBot="1" x14ac:dyDescent="0.3">
      <c r="A163" s="223"/>
      <c r="B163" s="232"/>
      <c r="C163" s="3"/>
      <c r="D163" s="165"/>
      <c r="E163" s="199"/>
      <c r="F163" s="167"/>
      <c r="G163" s="40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7.100000000000001" customHeight="1" thickTop="1" x14ac:dyDescent="0.25">
      <c r="A164" s="84" t="s">
        <v>141</v>
      </c>
      <c r="B164" s="85"/>
      <c r="C164" s="179"/>
      <c r="D164" s="26">
        <f>D166+D171</f>
        <v>7200</v>
      </c>
      <c r="E164" s="26">
        <f>E166+E171</f>
        <v>9140</v>
      </c>
      <c r="F164" s="27">
        <f>F166+F171</f>
        <v>8170</v>
      </c>
      <c r="G164" s="28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7.100000000000001" customHeight="1" x14ac:dyDescent="0.25">
      <c r="A165" s="226" t="s">
        <v>5</v>
      </c>
      <c r="B165" s="130">
        <v>630</v>
      </c>
      <c r="C165" s="131" t="s">
        <v>26</v>
      </c>
      <c r="D165" s="132">
        <f>D166+D171</f>
        <v>7200</v>
      </c>
      <c r="E165" s="132">
        <f>E166+E171</f>
        <v>9140</v>
      </c>
      <c r="F165" s="133">
        <f>F166+F171</f>
        <v>8170</v>
      </c>
      <c r="G165" s="201"/>
      <c r="H165" s="597"/>
      <c r="I165" s="597"/>
      <c r="J165" s="597"/>
      <c r="K165" s="597"/>
      <c r="L165" s="597"/>
      <c r="M165" s="597"/>
      <c r="N165" s="597"/>
      <c r="O165" s="597"/>
      <c r="P165" s="597"/>
      <c r="Q165" s="597"/>
    </row>
    <row r="166" spans="1:17" ht="17.100000000000001" customHeight="1" x14ac:dyDescent="0.25">
      <c r="A166" s="51" t="s">
        <v>1</v>
      </c>
      <c r="B166" s="191">
        <v>632</v>
      </c>
      <c r="C166" s="59" t="s">
        <v>31</v>
      </c>
      <c r="D166" s="54">
        <f>D167+D168+D169+D170</f>
        <v>6200</v>
      </c>
      <c r="E166" s="54">
        <f>E167+E168+E169+E170</f>
        <v>7140</v>
      </c>
      <c r="F166" s="55">
        <f>F167+F168+F169+F170</f>
        <v>7170</v>
      </c>
      <c r="G166" s="44"/>
      <c r="H166" s="1"/>
      <c r="I166" s="1"/>
      <c r="J166" s="1"/>
      <c r="K166" s="1"/>
      <c r="L166" s="1" t="s">
        <v>313</v>
      </c>
      <c r="M166" s="1"/>
      <c r="N166" s="1"/>
      <c r="O166" s="1"/>
      <c r="P166" s="1"/>
      <c r="Q166" s="1"/>
    </row>
    <row r="167" spans="1:17" ht="17.100000000000001" customHeight="1" x14ac:dyDescent="0.25">
      <c r="A167" s="227"/>
      <c r="B167" s="154" t="s">
        <v>115</v>
      </c>
      <c r="C167" s="46" t="s">
        <v>142</v>
      </c>
      <c r="D167" s="38">
        <v>4000</v>
      </c>
      <c r="E167" s="38">
        <v>5000</v>
      </c>
      <c r="F167" s="39">
        <v>5000</v>
      </c>
      <c r="G167" s="40"/>
      <c r="H167" s="1" t="s">
        <v>314</v>
      </c>
      <c r="I167" s="594">
        <v>190</v>
      </c>
      <c r="J167" s="594">
        <v>2280</v>
      </c>
      <c r="K167" s="1"/>
      <c r="L167" s="595">
        <v>110</v>
      </c>
      <c r="M167" s="1">
        <v>1320</v>
      </c>
      <c r="N167" s="595">
        <v>3600</v>
      </c>
      <c r="O167" s="1"/>
      <c r="P167" s="1"/>
      <c r="Q167" s="1"/>
    </row>
    <row r="168" spans="1:17" ht="17.100000000000001" customHeight="1" x14ac:dyDescent="0.25">
      <c r="A168" s="227"/>
      <c r="B168" s="154" t="s">
        <v>34</v>
      </c>
      <c r="C168" s="46" t="s">
        <v>143</v>
      </c>
      <c r="D168" s="38">
        <v>2000</v>
      </c>
      <c r="E168" s="38">
        <v>2000</v>
      </c>
      <c r="F168" s="155">
        <v>2000</v>
      </c>
      <c r="G168" s="156"/>
      <c r="H168" s="1" t="s">
        <v>315</v>
      </c>
      <c r="I168" s="594">
        <v>101</v>
      </c>
      <c r="J168" s="594">
        <v>1212</v>
      </c>
      <c r="K168" s="1"/>
      <c r="L168" s="595">
        <v>19</v>
      </c>
      <c r="M168" s="595">
        <v>228</v>
      </c>
      <c r="N168" s="595">
        <v>1440</v>
      </c>
      <c r="O168" s="1"/>
      <c r="P168" s="1"/>
      <c r="Q168" s="1"/>
    </row>
    <row r="169" spans="1:17" ht="17.100000000000001" customHeight="1" x14ac:dyDescent="0.25">
      <c r="A169" s="227"/>
      <c r="B169" s="154" t="s">
        <v>117</v>
      </c>
      <c r="C169" s="46" t="s">
        <v>144</v>
      </c>
      <c r="D169" s="38">
        <v>100</v>
      </c>
      <c r="E169" s="38">
        <v>100</v>
      </c>
      <c r="F169" s="39">
        <v>120</v>
      </c>
      <c r="G169" s="40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7.100000000000001" customHeight="1" x14ac:dyDescent="0.25">
      <c r="A170" s="227"/>
      <c r="B170" s="154" t="s">
        <v>38</v>
      </c>
      <c r="C170" s="46" t="s">
        <v>145</v>
      </c>
      <c r="D170" s="38">
        <v>100</v>
      </c>
      <c r="E170" s="38">
        <v>40</v>
      </c>
      <c r="F170" s="39">
        <v>50</v>
      </c>
      <c r="G170" s="40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7.100000000000001" customHeight="1" x14ac:dyDescent="0.25">
      <c r="A171" s="51" t="s">
        <v>1</v>
      </c>
      <c r="B171" s="104">
        <v>633</v>
      </c>
      <c r="C171" s="53" t="s">
        <v>146</v>
      </c>
      <c r="D171" s="54">
        <f>D172</f>
        <v>1000</v>
      </c>
      <c r="E171" s="54">
        <f>E172</f>
        <v>2000</v>
      </c>
      <c r="F171" s="55">
        <f>F172</f>
        <v>1000</v>
      </c>
      <c r="G171" s="40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7.100000000000001" customHeight="1" thickBot="1" x14ac:dyDescent="0.3">
      <c r="A172" s="228"/>
      <c r="B172" s="233" t="s">
        <v>147</v>
      </c>
      <c r="C172" s="234" t="s">
        <v>148</v>
      </c>
      <c r="D172" s="162">
        <v>1000</v>
      </c>
      <c r="E172" s="162">
        <v>2000</v>
      </c>
      <c r="F172" s="91">
        <v>1000</v>
      </c>
      <c r="G172" s="40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7.100000000000001" customHeight="1" thickTop="1" x14ac:dyDescent="0.25">
      <c r="A173" s="235"/>
      <c r="B173" s="164"/>
      <c r="C173" s="236"/>
      <c r="D173" s="127"/>
      <c r="E173" s="123"/>
      <c r="F173" s="124"/>
      <c r="G173" s="40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7.100000000000001" customHeight="1" thickBot="1" x14ac:dyDescent="0.3">
      <c r="A174" s="235"/>
      <c r="B174" s="164"/>
      <c r="C174" s="236"/>
      <c r="D174" s="127"/>
      <c r="E174" s="123"/>
      <c r="F174" s="124"/>
      <c r="G174" s="40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7.100000000000001" customHeight="1" thickTop="1" x14ac:dyDescent="0.25">
      <c r="A175" s="84" t="s">
        <v>149</v>
      </c>
      <c r="B175" s="237"/>
      <c r="C175" s="238"/>
      <c r="D175" s="26">
        <f>D177+D179</f>
        <v>800</v>
      </c>
      <c r="E175" s="26">
        <f>E177+E179</f>
        <v>750</v>
      </c>
      <c r="F175" s="27">
        <f>F177+F179</f>
        <v>850</v>
      </c>
      <c r="G175" s="239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7.100000000000001" customHeight="1" x14ac:dyDescent="0.25">
      <c r="A176" s="66" t="s">
        <v>5</v>
      </c>
      <c r="B176" s="240">
        <v>630</v>
      </c>
      <c r="C176" s="241" t="s">
        <v>26</v>
      </c>
      <c r="D176" s="132">
        <f>D177+D179</f>
        <v>800</v>
      </c>
      <c r="E176" s="132">
        <f>E177+E179</f>
        <v>750</v>
      </c>
      <c r="F176" s="133">
        <f>F177+F179</f>
        <v>850</v>
      </c>
      <c r="G176" s="242"/>
      <c r="H176" s="598"/>
      <c r="I176" s="598"/>
      <c r="J176" s="598"/>
      <c r="K176" s="598"/>
      <c r="L176" s="598"/>
      <c r="M176" s="598"/>
      <c r="N176" s="598"/>
      <c r="O176" s="598"/>
      <c r="P176" s="598"/>
      <c r="Q176" s="598"/>
    </row>
    <row r="177" spans="1:17" ht="17.100000000000001" customHeight="1" x14ac:dyDescent="0.25">
      <c r="A177" s="51" t="s">
        <v>1</v>
      </c>
      <c r="B177" s="104">
        <v>633</v>
      </c>
      <c r="C177" s="53" t="s">
        <v>130</v>
      </c>
      <c r="D177" s="54">
        <f>D178</f>
        <v>300</v>
      </c>
      <c r="E177" s="54">
        <f>E178</f>
        <v>350</v>
      </c>
      <c r="F177" s="55">
        <f>F178</f>
        <v>400</v>
      </c>
      <c r="G177" s="243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7.100000000000001" customHeight="1" x14ac:dyDescent="0.25">
      <c r="A178" s="35" t="s">
        <v>1</v>
      </c>
      <c r="B178" s="244" t="s">
        <v>53</v>
      </c>
      <c r="C178" s="57" t="s">
        <v>150</v>
      </c>
      <c r="D178" s="38">
        <v>300</v>
      </c>
      <c r="E178" s="38">
        <v>350</v>
      </c>
      <c r="F178" s="155">
        <v>400</v>
      </c>
      <c r="G178" s="245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7.100000000000001" customHeight="1" x14ac:dyDescent="0.25">
      <c r="A179" s="246" t="s">
        <v>1</v>
      </c>
      <c r="B179" s="104">
        <v>637</v>
      </c>
      <c r="C179" s="59" t="s">
        <v>151</v>
      </c>
      <c r="D179" s="54">
        <f>D180</f>
        <v>500</v>
      </c>
      <c r="E179" s="54">
        <f>E180</f>
        <v>400</v>
      </c>
      <c r="F179" s="55">
        <f>F180</f>
        <v>450</v>
      </c>
      <c r="G179" s="247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7.100000000000001" customHeight="1" thickBot="1" x14ac:dyDescent="0.3">
      <c r="A180" s="248"/>
      <c r="B180" s="233" t="s">
        <v>85</v>
      </c>
      <c r="C180" s="183" t="s">
        <v>152</v>
      </c>
      <c r="D180" s="162">
        <v>500</v>
      </c>
      <c r="E180" s="162">
        <v>400</v>
      </c>
      <c r="F180" s="91">
        <v>450</v>
      </c>
      <c r="G180" s="243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7.100000000000001" customHeight="1" thickTop="1" x14ac:dyDescent="0.25">
      <c r="A181" s="249"/>
      <c r="B181" s="250"/>
      <c r="C181" s="187"/>
      <c r="D181" s="188"/>
      <c r="E181" s="189"/>
      <c r="F181" s="177"/>
      <c r="G181" s="40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7.100000000000001" customHeight="1" thickBot="1" x14ac:dyDescent="0.3">
      <c r="A182" s="251"/>
      <c r="B182" s="252"/>
      <c r="C182" s="197"/>
      <c r="D182" s="165"/>
      <c r="E182" s="166"/>
      <c r="F182" s="167"/>
      <c r="G182" s="40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7.100000000000001" customHeight="1" thickTop="1" x14ac:dyDescent="0.25">
      <c r="A183" s="84" t="s">
        <v>153</v>
      </c>
      <c r="B183" s="253"/>
      <c r="C183" s="254"/>
      <c r="D183" s="26">
        <f>D184+D187+D189</f>
        <v>5500</v>
      </c>
      <c r="E183" s="26">
        <f>E184+E187+E189</f>
        <v>4800</v>
      </c>
      <c r="F183" s="27">
        <f>F184+F187+F189</f>
        <v>2800</v>
      </c>
      <c r="G183" s="239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7.100000000000001" customHeight="1" x14ac:dyDescent="0.25">
      <c r="A184" s="48" t="s">
        <v>5</v>
      </c>
      <c r="B184" s="99">
        <v>633</v>
      </c>
      <c r="C184" s="31" t="s">
        <v>48</v>
      </c>
      <c r="D184" s="32">
        <f>D185+D186</f>
        <v>2000</v>
      </c>
      <c r="E184" s="32">
        <f>E185+E186</f>
        <v>3800</v>
      </c>
      <c r="F184" s="33">
        <f>F185+F186</f>
        <v>1800</v>
      </c>
      <c r="G184" s="247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7.100000000000001" customHeight="1" x14ac:dyDescent="0.25">
      <c r="A185" s="255"/>
      <c r="B185" s="256" t="s">
        <v>51</v>
      </c>
      <c r="C185" s="257" t="s">
        <v>109</v>
      </c>
      <c r="D185" s="258">
        <v>2000</v>
      </c>
      <c r="E185" s="135">
        <v>3800</v>
      </c>
      <c r="F185" s="136">
        <v>1800</v>
      </c>
      <c r="G185" s="243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7.100000000000001" customHeight="1" thickBot="1" x14ac:dyDescent="0.3">
      <c r="A186" s="259"/>
      <c r="B186" s="260"/>
      <c r="C186" s="261"/>
      <c r="D186" s="262"/>
      <c r="E186" s="263"/>
      <c r="F186" s="91"/>
      <c r="G186" s="40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7.100000000000001" customHeight="1" thickTop="1" x14ac:dyDescent="0.25">
      <c r="A187" s="42" t="s">
        <v>5</v>
      </c>
      <c r="B187" s="86">
        <v>637</v>
      </c>
      <c r="C187" s="49" t="s">
        <v>68</v>
      </c>
      <c r="D187" s="32">
        <f t="shared" ref="D187:F187" si="5">D188</f>
        <v>2000</v>
      </c>
      <c r="E187" s="32">
        <f t="shared" si="5"/>
        <v>0</v>
      </c>
      <c r="F187" s="33">
        <f t="shared" si="5"/>
        <v>0</v>
      </c>
      <c r="G187" s="174"/>
      <c r="H187" s="596"/>
      <c r="I187" s="596"/>
      <c r="J187" s="596"/>
      <c r="K187" s="596"/>
      <c r="L187" s="596"/>
      <c r="M187" s="596"/>
      <c r="N187" s="596"/>
      <c r="O187" s="596"/>
      <c r="P187" s="596"/>
      <c r="Q187" s="596"/>
    </row>
    <row r="188" spans="1:17" ht="17.100000000000001" customHeight="1" thickBot="1" x14ac:dyDescent="0.3">
      <c r="A188" s="87"/>
      <c r="B188" s="160" t="s">
        <v>73</v>
      </c>
      <c r="C188" s="161" t="s">
        <v>74</v>
      </c>
      <c r="D188" s="175">
        <v>2000</v>
      </c>
      <c r="E188" s="162">
        <v>0</v>
      </c>
      <c r="F188" s="91">
        <v>0</v>
      </c>
      <c r="G188" s="40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7.100000000000001" customHeight="1" thickTop="1" thickBot="1" x14ac:dyDescent="0.3">
      <c r="A189" s="214" t="s">
        <v>5</v>
      </c>
      <c r="B189" s="215" t="s">
        <v>92</v>
      </c>
      <c r="C189" s="216" t="s">
        <v>154</v>
      </c>
      <c r="D189" s="217">
        <v>1500</v>
      </c>
      <c r="E189" s="217">
        <v>1000</v>
      </c>
      <c r="F189" s="218">
        <v>1000</v>
      </c>
      <c r="G189" s="156" t="s">
        <v>155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7.100000000000001" customHeight="1" thickTop="1" thickBot="1" x14ac:dyDescent="0.3">
      <c r="A190" s="6"/>
      <c r="B190" s="126"/>
      <c r="C190" s="7"/>
      <c r="D190" s="264"/>
      <c r="E190" s="265"/>
      <c r="F190" s="266"/>
      <c r="G190" s="40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7.100000000000001" customHeight="1" thickTop="1" x14ac:dyDescent="0.25">
      <c r="A191" s="168" t="s">
        <v>156</v>
      </c>
      <c r="B191" s="267"/>
      <c r="C191" s="170"/>
      <c r="D191" s="171">
        <f t="shared" ref="D191:F192" si="6">D192</f>
        <v>2000</v>
      </c>
      <c r="E191" s="171">
        <f t="shared" si="6"/>
        <v>2000</v>
      </c>
      <c r="F191" s="27">
        <f t="shared" si="6"/>
        <v>1000</v>
      </c>
      <c r="G191" s="239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7.100000000000001" customHeight="1" x14ac:dyDescent="0.25">
      <c r="A192" s="48" t="s">
        <v>5</v>
      </c>
      <c r="B192" s="268">
        <v>635</v>
      </c>
      <c r="C192" s="31" t="s">
        <v>157</v>
      </c>
      <c r="D192" s="32">
        <f t="shared" si="6"/>
        <v>2000</v>
      </c>
      <c r="E192" s="32">
        <f t="shared" si="6"/>
        <v>2000</v>
      </c>
      <c r="F192" s="33">
        <f t="shared" si="6"/>
        <v>1000</v>
      </c>
      <c r="G192" s="247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7.100000000000001" customHeight="1" thickBot="1" x14ac:dyDescent="0.3">
      <c r="A193" s="269"/>
      <c r="B193" s="233" t="s">
        <v>66</v>
      </c>
      <c r="C193" s="183" t="s">
        <v>158</v>
      </c>
      <c r="D193" s="258">
        <v>2000</v>
      </c>
      <c r="E193" s="135">
        <v>2000</v>
      </c>
      <c r="F193" s="91">
        <v>1000</v>
      </c>
      <c r="G193" s="243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7.100000000000001" customHeight="1" thickTop="1" thickBot="1" x14ac:dyDescent="0.3">
      <c r="A194" s="229"/>
      <c r="B194" s="250"/>
      <c r="C194" s="187"/>
      <c r="D194" s="188"/>
      <c r="E194" s="189"/>
      <c r="F194" s="177"/>
      <c r="G194" s="40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7.100000000000001" customHeight="1" thickTop="1" x14ac:dyDescent="0.25">
      <c r="A195" s="84" t="s">
        <v>159</v>
      </c>
      <c r="B195" s="270"/>
      <c r="C195" s="225"/>
      <c r="D195" s="26">
        <f>D196+D200</f>
        <v>3650</v>
      </c>
      <c r="E195" s="271">
        <f>E196+E200</f>
        <v>3270</v>
      </c>
      <c r="F195" s="27">
        <f>F196+F200</f>
        <v>2380</v>
      </c>
      <c r="G195" s="239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7.100000000000001" customHeight="1" x14ac:dyDescent="0.25">
      <c r="A196" s="48" t="s">
        <v>5</v>
      </c>
      <c r="B196" s="99">
        <v>632</v>
      </c>
      <c r="C196" s="31" t="s">
        <v>31</v>
      </c>
      <c r="D196" s="32">
        <f>D197+D198+D199</f>
        <v>2150</v>
      </c>
      <c r="E196" s="32">
        <f>E197+E198+E199</f>
        <v>2770</v>
      </c>
      <c r="F196" s="33">
        <f>F197+F198+F199</f>
        <v>1880</v>
      </c>
      <c r="G196" s="247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7.100000000000001" customHeight="1" x14ac:dyDescent="0.25">
      <c r="A197" s="41"/>
      <c r="B197" s="154" t="s">
        <v>115</v>
      </c>
      <c r="C197" s="46" t="s">
        <v>116</v>
      </c>
      <c r="D197" s="272">
        <v>600</v>
      </c>
      <c r="E197" s="38">
        <v>700</v>
      </c>
      <c r="F197" s="39">
        <v>800</v>
      </c>
      <c r="G197" s="243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7.100000000000001" customHeight="1" x14ac:dyDescent="0.25">
      <c r="A198" s="41"/>
      <c r="B198" s="154">
        <v>632002</v>
      </c>
      <c r="C198" s="46" t="s">
        <v>118</v>
      </c>
      <c r="D198" s="272">
        <v>50</v>
      </c>
      <c r="E198" s="38">
        <v>70</v>
      </c>
      <c r="F198" s="39">
        <v>80</v>
      </c>
      <c r="G198" s="243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7.100000000000001" customHeight="1" x14ac:dyDescent="0.25">
      <c r="A199" s="273"/>
      <c r="B199" s="101" t="s">
        <v>51</v>
      </c>
      <c r="C199" s="37" t="s">
        <v>160</v>
      </c>
      <c r="D199" s="272">
        <v>1500</v>
      </c>
      <c r="E199" s="38">
        <v>2000</v>
      </c>
      <c r="F199" s="39">
        <v>1000</v>
      </c>
      <c r="G199" s="243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7.100000000000001" customHeight="1" x14ac:dyDescent="0.25">
      <c r="A200" s="42" t="s">
        <v>5</v>
      </c>
      <c r="B200" s="99">
        <v>642</v>
      </c>
      <c r="C200" s="31" t="s">
        <v>161</v>
      </c>
      <c r="D200" s="32">
        <f>D201</f>
        <v>1500</v>
      </c>
      <c r="E200" s="32">
        <f>E201</f>
        <v>500</v>
      </c>
      <c r="F200" s="33">
        <f>F201</f>
        <v>500</v>
      </c>
      <c r="G200" s="247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7.100000000000001" customHeight="1" thickBot="1" x14ac:dyDescent="0.3">
      <c r="A201" s="17"/>
      <c r="B201" s="274" t="s">
        <v>162</v>
      </c>
      <c r="C201" s="257" t="s">
        <v>163</v>
      </c>
      <c r="D201" s="258">
        <v>1500</v>
      </c>
      <c r="E201" s="135">
        <v>500</v>
      </c>
      <c r="F201" s="91">
        <v>500</v>
      </c>
      <c r="G201" s="243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7.100000000000001" customHeight="1" thickTop="1" x14ac:dyDescent="0.25">
      <c r="A202" s="176"/>
      <c r="B202" s="275"/>
      <c r="C202" s="187"/>
      <c r="D202" s="188"/>
      <c r="E202" s="189"/>
      <c r="F202" s="177"/>
      <c r="G202" s="40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7.100000000000001" customHeight="1" thickBot="1" x14ac:dyDescent="0.3">
      <c r="A203" s="4"/>
      <c r="B203" s="276"/>
      <c r="C203" s="197"/>
      <c r="D203" s="198"/>
      <c r="E203" s="199"/>
      <c r="F203" s="167"/>
      <c r="G203" s="40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7.100000000000001" customHeight="1" thickTop="1" x14ac:dyDescent="0.25">
      <c r="A204" s="84" t="s">
        <v>164</v>
      </c>
      <c r="B204" s="277"/>
      <c r="C204" s="25"/>
      <c r="D204" s="26">
        <f>D205+D208+D212+D221</f>
        <v>94670</v>
      </c>
      <c r="E204" s="26">
        <f>E205+E208+E212+E221</f>
        <v>94450</v>
      </c>
      <c r="F204" s="27">
        <f>F205+F208+F212+F221</f>
        <v>100240</v>
      </c>
      <c r="G204" s="239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7.100000000000001" customHeight="1" x14ac:dyDescent="0.25">
      <c r="A205" s="42" t="s">
        <v>91</v>
      </c>
      <c r="B205" s="278">
        <v>630</v>
      </c>
      <c r="C205" s="279" t="s">
        <v>26</v>
      </c>
      <c r="D205" s="150">
        <f t="shared" ref="D205:F206" si="7">D206</f>
        <v>4500</v>
      </c>
      <c r="E205" s="150">
        <f t="shared" si="7"/>
        <v>1500</v>
      </c>
      <c r="F205" s="151">
        <f t="shared" si="7"/>
        <v>1000</v>
      </c>
      <c r="G205" s="239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7.100000000000001" customHeight="1" x14ac:dyDescent="0.25">
      <c r="A206" s="51"/>
      <c r="B206" s="104">
        <v>633</v>
      </c>
      <c r="C206" s="53" t="s">
        <v>130</v>
      </c>
      <c r="D206" s="54">
        <f t="shared" si="7"/>
        <v>4500</v>
      </c>
      <c r="E206" s="54">
        <f t="shared" si="7"/>
        <v>1500</v>
      </c>
      <c r="F206" s="55">
        <f t="shared" si="7"/>
        <v>1000</v>
      </c>
      <c r="G206" s="239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7.100000000000001" customHeight="1" x14ac:dyDescent="0.25">
      <c r="A207" s="203"/>
      <c r="B207" s="280">
        <v>633006</v>
      </c>
      <c r="C207" s="60" t="s">
        <v>109</v>
      </c>
      <c r="D207" s="38">
        <v>4500</v>
      </c>
      <c r="E207" s="38">
        <v>1500</v>
      </c>
      <c r="F207" s="155">
        <v>1000</v>
      </c>
      <c r="G207" s="239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7.100000000000001" customHeight="1" x14ac:dyDescent="0.25">
      <c r="A208" s="42" t="s">
        <v>91</v>
      </c>
      <c r="B208" s="278">
        <v>610</v>
      </c>
      <c r="C208" s="281" t="s">
        <v>6</v>
      </c>
      <c r="D208" s="150">
        <f>D209+D210+D211</f>
        <v>56500</v>
      </c>
      <c r="E208" s="150">
        <f>E209+E210+E211</f>
        <v>61500</v>
      </c>
      <c r="F208" s="151">
        <f>F209+F210+F211</f>
        <v>64500</v>
      </c>
      <c r="G208" s="247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7.100000000000001" customHeight="1" x14ac:dyDescent="0.25">
      <c r="A209" s="203"/>
      <c r="B209" s="154">
        <v>611</v>
      </c>
      <c r="C209" s="46" t="s">
        <v>7</v>
      </c>
      <c r="D209" s="38">
        <v>50000</v>
      </c>
      <c r="E209" s="38">
        <v>55000</v>
      </c>
      <c r="F209" s="39">
        <v>55000</v>
      </c>
      <c r="G209" s="243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7.100000000000001" customHeight="1" x14ac:dyDescent="0.25">
      <c r="A210" s="203"/>
      <c r="B210" s="154">
        <v>612</v>
      </c>
      <c r="C210" s="46" t="s">
        <v>8</v>
      </c>
      <c r="D210" s="38">
        <v>5000</v>
      </c>
      <c r="E210" s="38">
        <v>5000</v>
      </c>
      <c r="F210" s="39">
        <v>8000</v>
      </c>
      <c r="G210" s="243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7.100000000000001" customHeight="1" x14ac:dyDescent="0.25">
      <c r="A211" s="42" t="s">
        <v>91</v>
      </c>
      <c r="B211" s="282">
        <v>614</v>
      </c>
      <c r="C211" s="37" t="s">
        <v>165</v>
      </c>
      <c r="D211" s="38">
        <v>1500</v>
      </c>
      <c r="E211" s="38">
        <v>1500</v>
      </c>
      <c r="F211" s="39">
        <v>1500</v>
      </c>
      <c r="G211" s="243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7.100000000000001" customHeight="1" x14ac:dyDescent="0.25">
      <c r="A212" s="42" t="s">
        <v>91</v>
      </c>
      <c r="B212" s="278">
        <v>620</v>
      </c>
      <c r="C212" s="283" t="s">
        <v>9</v>
      </c>
      <c r="D212" s="150">
        <f>D213+D214+D215+D216+D217+D218+D219+D220</f>
        <v>20620</v>
      </c>
      <c r="E212" s="150">
        <f>E213+E214+E215+E216+E217+E218+E219+E220</f>
        <v>21000</v>
      </c>
      <c r="F212" s="151">
        <f>F213+F214+F215+F216+F217+F218+F219+F220</f>
        <v>23100</v>
      </c>
      <c r="G212" s="247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7.100000000000001" customHeight="1" x14ac:dyDescent="0.25">
      <c r="A213" s="203"/>
      <c r="B213" s="244">
        <v>621</v>
      </c>
      <c r="C213" s="57" t="s">
        <v>166</v>
      </c>
      <c r="D213" s="47">
        <v>3200</v>
      </c>
      <c r="E213" s="47">
        <v>3000</v>
      </c>
      <c r="F213" s="47">
        <v>3500</v>
      </c>
      <c r="G213" s="247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7.100000000000001" customHeight="1" x14ac:dyDescent="0.25">
      <c r="A214" s="203"/>
      <c r="B214" s="154">
        <v>623</v>
      </c>
      <c r="C214" s="46" t="s">
        <v>167</v>
      </c>
      <c r="D214" s="47">
        <v>3020</v>
      </c>
      <c r="E214" s="47">
        <v>2000</v>
      </c>
      <c r="F214" s="47">
        <v>3000</v>
      </c>
      <c r="G214" s="245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7.100000000000001" customHeight="1" x14ac:dyDescent="0.25">
      <c r="A215" s="203"/>
      <c r="B215" s="154" t="s">
        <v>13</v>
      </c>
      <c r="C215" s="46" t="s">
        <v>14</v>
      </c>
      <c r="D215" s="47">
        <v>900</v>
      </c>
      <c r="E215" s="47">
        <v>1000</v>
      </c>
      <c r="F215" s="47">
        <v>1100</v>
      </c>
      <c r="G215" s="245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7.100000000000001" customHeight="1" x14ac:dyDescent="0.25">
      <c r="A216" s="203"/>
      <c r="B216" s="154" t="s">
        <v>15</v>
      </c>
      <c r="C216" s="46" t="s">
        <v>16</v>
      </c>
      <c r="D216" s="47">
        <v>8000</v>
      </c>
      <c r="E216" s="47">
        <v>9000</v>
      </c>
      <c r="F216" s="47">
        <v>9200</v>
      </c>
      <c r="G216" s="245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7.100000000000001" customHeight="1" x14ac:dyDescent="0.25">
      <c r="A217" s="203"/>
      <c r="B217" s="154" t="s">
        <v>17</v>
      </c>
      <c r="C217" s="46" t="s">
        <v>18</v>
      </c>
      <c r="D217" s="47">
        <v>500</v>
      </c>
      <c r="E217" s="47">
        <v>500</v>
      </c>
      <c r="F217" s="47">
        <v>600</v>
      </c>
      <c r="G217" s="245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7.100000000000001" customHeight="1" x14ac:dyDescent="0.25">
      <c r="A218" s="203"/>
      <c r="B218" s="154" t="s">
        <v>19</v>
      </c>
      <c r="C218" s="46" t="s">
        <v>20</v>
      </c>
      <c r="D218" s="47">
        <v>1700</v>
      </c>
      <c r="E218" s="47">
        <v>1900</v>
      </c>
      <c r="F218" s="47">
        <v>2000</v>
      </c>
      <c r="G218" s="245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7.100000000000001" customHeight="1" x14ac:dyDescent="0.25">
      <c r="A219" s="203"/>
      <c r="B219" s="154" t="s">
        <v>21</v>
      </c>
      <c r="C219" s="46" t="s">
        <v>22</v>
      </c>
      <c r="D219" s="47">
        <v>600</v>
      </c>
      <c r="E219" s="47">
        <v>600</v>
      </c>
      <c r="F219" s="47">
        <v>700</v>
      </c>
      <c r="G219" s="245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7.100000000000001" customHeight="1" x14ac:dyDescent="0.25">
      <c r="A220" s="203"/>
      <c r="B220" s="154" t="s">
        <v>23</v>
      </c>
      <c r="C220" s="46" t="s">
        <v>24</v>
      </c>
      <c r="D220" s="47">
        <v>2700</v>
      </c>
      <c r="E220" s="47">
        <v>3000</v>
      </c>
      <c r="F220" s="47">
        <v>3000</v>
      </c>
      <c r="G220" s="245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7.100000000000001" customHeight="1" x14ac:dyDescent="0.25">
      <c r="A221" s="42" t="s">
        <v>5</v>
      </c>
      <c r="B221" s="278">
        <v>630</v>
      </c>
      <c r="C221" s="279" t="s">
        <v>26</v>
      </c>
      <c r="D221" s="150">
        <f>D222+D224+D229+D233+D235</f>
        <v>13050</v>
      </c>
      <c r="E221" s="150">
        <f>E222+E224+E229+E233+E235</f>
        <v>10450</v>
      </c>
      <c r="F221" s="151">
        <f>F222+F224+F229+F233+F235</f>
        <v>11640</v>
      </c>
      <c r="G221" s="247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7.100000000000001" customHeight="1" x14ac:dyDescent="0.25">
      <c r="A222" s="51" t="s">
        <v>27</v>
      </c>
      <c r="B222" s="104">
        <v>631</v>
      </c>
      <c r="C222" s="53" t="s">
        <v>28</v>
      </c>
      <c r="D222" s="54">
        <f>D223</f>
        <v>50</v>
      </c>
      <c r="E222" s="54">
        <f>E223</f>
        <v>100</v>
      </c>
      <c r="F222" s="55">
        <f>F223</f>
        <v>100</v>
      </c>
      <c r="G222" s="284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7.100000000000001" customHeight="1" x14ac:dyDescent="0.25">
      <c r="A223" s="41"/>
      <c r="B223" s="244" t="s">
        <v>29</v>
      </c>
      <c r="C223" s="57" t="s">
        <v>30</v>
      </c>
      <c r="D223" s="38">
        <v>50</v>
      </c>
      <c r="E223" s="38">
        <v>100</v>
      </c>
      <c r="F223" s="39">
        <v>100</v>
      </c>
      <c r="G223" s="243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7.100000000000001" customHeight="1" x14ac:dyDescent="0.25">
      <c r="A224" s="58"/>
      <c r="B224" s="104">
        <v>632</v>
      </c>
      <c r="C224" s="59" t="s">
        <v>31</v>
      </c>
      <c r="D224" s="54">
        <f>D225+D226+D227+D228</f>
        <v>8650</v>
      </c>
      <c r="E224" s="54">
        <f>E225+E226+E227+E228</f>
        <v>5620</v>
      </c>
      <c r="F224" s="55">
        <f>F225+F226+F227+F228</f>
        <v>7710</v>
      </c>
      <c r="G224" s="284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7.100000000000001" customHeight="1" x14ac:dyDescent="0.25">
      <c r="A225" s="41"/>
      <c r="B225" s="244" t="s">
        <v>115</v>
      </c>
      <c r="C225" s="57" t="s">
        <v>116</v>
      </c>
      <c r="D225" s="38">
        <v>8000</v>
      </c>
      <c r="E225" s="38">
        <v>5000</v>
      </c>
      <c r="F225" s="39">
        <v>7000</v>
      </c>
      <c r="G225" s="243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7.100000000000001" customHeight="1" x14ac:dyDescent="0.25">
      <c r="A226" s="41"/>
      <c r="B226" s="244" t="s">
        <v>117</v>
      </c>
      <c r="C226" s="57" t="s">
        <v>118</v>
      </c>
      <c r="D226" s="38">
        <v>400</v>
      </c>
      <c r="E226" s="38">
        <v>450</v>
      </c>
      <c r="F226" s="39">
        <v>500</v>
      </c>
      <c r="G226" s="243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7.100000000000001" customHeight="1" x14ac:dyDescent="0.25">
      <c r="A227" s="41"/>
      <c r="B227" s="244" t="s">
        <v>168</v>
      </c>
      <c r="C227" s="57" t="s">
        <v>169</v>
      </c>
      <c r="D227" s="38">
        <v>100</v>
      </c>
      <c r="E227" s="38">
        <v>40</v>
      </c>
      <c r="F227" s="39">
        <v>60</v>
      </c>
      <c r="G227" s="243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7.100000000000001" customHeight="1" x14ac:dyDescent="0.25">
      <c r="A228" s="41"/>
      <c r="B228" s="285">
        <v>632005</v>
      </c>
      <c r="C228" s="60" t="s">
        <v>170</v>
      </c>
      <c r="D228" s="38">
        <v>150</v>
      </c>
      <c r="E228" s="38">
        <v>130</v>
      </c>
      <c r="F228" s="39">
        <v>150</v>
      </c>
      <c r="G228" s="243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7.100000000000001" customHeight="1" x14ac:dyDescent="0.25">
      <c r="A229" s="58"/>
      <c r="B229" s="104">
        <v>633</v>
      </c>
      <c r="C229" s="53" t="s">
        <v>48</v>
      </c>
      <c r="D229" s="54">
        <f>D230+D231+D232</f>
        <v>1400</v>
      </c>
      <c r="E229" s="54">
        <f>E230+E231+E232</f>
        <v>1550</v>
      </c>
      <c r="F229" s="55">
        <f>F230+F231+F232</f>
        <v>2060</v>
      </c>
      <c r="G229" s="284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7.100000000000001" customHeight="1" x14ac:dyDescent="0.25">
      <c r="A230" s="203"/>
      <c r="B230" s="244" t="s">
        <v>51</v>
      </c>
      <c r="C230" s="57" t="s">
        <v>109</v>
      </c>
      <c r="D230" s="38">
        <v>1000</v>
      </c>
      <c r="E230" s="38">
        <v>1200</v>
      </c>
      <c r="F230" s="39">
        <v>1700</v>
      </c>
      <c r="G230" s="243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7.100000000000001" customHeight="1" x14ac:dyDescent="0.25">
      <c r="A231" s="203"/>
      <c r="B231" s="244" t="s">
        <v>53</v>
      </c>
      <c r="C231" s="57" t="s">
        <v>54</v>
      </c>
      <c r="D231" s="38">
        <v>200</v>
      </c>
      <c r="E231" s="38">
        <v>200</v>
      </c>
      <c r="F231" s="39">
        <v>200</v>
      </c>
      <c r="G231" s="243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7.100000000000001" customHeight="1" x14ac:dyDescent="0.25">
      <c r="A232" s="203"/>
      <c r="B232" s="244" t="s">
        <v>55</v>
      </c>
      <c r="C232" s="57" t="s">
        <v>171</v>
      </c>
      <c r="D232" s="38">
        <v>200</v>
      </c>
      <c r="E232" s="38">
        <v>150</v>
      </c>
      <c r="F232" s="39">
        <v>160</v>
      </c>
      <c r="G232" s="243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7.100000000000001" customHeight="1" x14ac:dyDescent="0.25">
      <c r="A233" s="286"/>
      <c r="B233" s="104">
        <v>635</v>
      </c>
      <c r="C233" s="59" t="s">
        <v>172</v>
      </c>
      <c r="D233" s="54">
        <f>D234</f>
        <v>1500</v>
      </c>
      <c r="E233" s="54">
        <f>E234</f>
        <v>2000</v>
      </c>
      <c r="F233" s="55">
        <f>F234</f>
        <v>500</v>
      </c>
      <c r="G233" s="243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7.100000000000001" customHeight="1" x14ac:dyDescent="0.25">
      <c r="A234" s="287"/>
      <c r="B234" s="285">
        <v>635006</v>
      </c>
      <c r="C234" s="57" t="s">
        <v>173</v>
      </c>
      <c r="D234" s="38">
        <v>1500</v>
      </c>
      <c r="E234" s="38">
        <v>2000</v>
      </c>
      <c r="F234" s="39">
        <v>500</v>
      </c>
      <c r="G234" s="243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7.100000000000001" customHeight="1" x14ac:dyDescent="0.25">
      <c r="A235" s="286"/>
      <c r="B235" s="104">
        <v>637</v>
      </c>
      <c r="C235" s="59" t="s">
        <v>68</v>
      </c>
      <c r="D235" s="54">
        <f>D236+D237+D238</f>
        <v>1450</v>
      </c>
      <c r="E235" s="54">
        <f>E236+E237+E238</f>
        <v>1180</v>
      </c>
      <c r="F235" s="55">
        <f>F236+F237+F238</f>
        <v>1270</v>
      </c>
      <c r="G235" s="284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7.100000000000001" customHeight="1" x14ac:dyDescent="0.25">
      <c r="A236" s="203"/>
      <c r="B236" s="154" t="s">
        <v>77</v>
      </c>
      <c r="C236" s="46" t="s">
        <v>78</v>
      </c>
      <c r="D236" s="38">
        <v>750</v>
      </c>
      <c r="E236" s="38">
        <v>650</v>
      </c>
      <c r="F236" s="39">
        <v>700</v>
      </c>
      <c r="G236" s="243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7.100000000000001" customHeight="1" x14ac:dyDescent="0.25">
      <c r="A237" s="288"/>
      <c r="B237" s="289" t="s">
        <v>79</v>
      </c>
      <c r="C237" s="290" t="s">
        <v>174</v>
      </c>
      <c r="D237" s="135">
        <v>300</v>
      </c>
      <c r="E237" s="135">
        <v>130</v>
      </c>
      <c r="F237" s="136">
        <v>150</v>
      </c>
      <c r="G237" s="243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7.100000000000001" customHeight="1" thickBot="1" x14ac:dyDescent="0.3">
      <c r="A238" s="182"/>
      <c r="B238" s="160" t="s">
        <v>81</v>
      </c>
      <c r="C238" s="161" t="s">
        <v>82</v>
      </c>
      <c r="D238" s="162">
        <v>400</v>
      </c>
      <c r="E238" s="162">
        <v>400</v>
      </c>
      <c r="F238" s="91">
        <v>420</v>
      </c>
      <c r="G238" s="243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7.100000000000001" customHeight="1" thickTop="1" x14ac:dyDescent="0.25">
      <c r="A239" s="190"/>
      <c r="B239" s="126"/>
      <c r="C239" s="7"/>
      <c r="D239" s="127"/>
      <c r="E239" s="128"/>
      <c r="F239" s="124"/>
      <c r="G239" s="40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7.100000000000001" customHeight="1" x14ac:dyDescent="0.25">
      <c r="A240" s="190"/>
      <c r="B240" s="126"/>
      <c r="C240" s="7"/>
      <c r="D240" s="127"/>
      <c r="E240" s="128"/>
      <c r="F240" s="124"/>
      <c r="G240" s="40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7.100000000000001" customHeight="1" thickBot="1" x14ac:dyDescent="0.3">
      <c r="A241" s="190"/>
      <c r="B241" s="121"/>
      <c r="C241" s="7"/>
      <c r="D241" s="122"/>
      <c r="E241" s="123"/>
      <c r="F241" s="124"/>
      <c r="G241" s="40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7.100000000000001" customHeight="1" thickTop="1" x14ac:dyDescent="0.25">
      <c r="A242" s="84" t="s">
        <v>175</v>
      </c>
      <c r="B242" s="277"/>
      <c r="C242" s="25"/>
      <c r="D242" s="26">
        <f>D243+D247+D257</f>
        <v>120000</v>
      </c>
      <c r="E242" s="26">
        <f>E243+E247+E257</f>
        <v>108000</v>
      </c>
      <c r="F242" s="27">
        <f>F243+F247+F257</f>
        <v>111000</v>
      </c>
      <c r="G242" s="239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7.100000000000001" customHeight="1" x14ac:dyDescent="0.25">
      <c r="A243" s="42" t="s">
        <v>91</v>
      </c>
      <c r="B243" s="278">
        <v>610</v>
      </c>
      <c r="C243" s="281" t="s">
        <v>6</v>
      </c>
      <c r="D243" s="150">
        <f>D244+D245+D246</f>
        <v>59000</v>
      </c>
      <c r="E243" s="150">
        <f>E244+E245+E246</f>
        <v>59800</v>
      </c>
      <c r="F243" s="151">
        <f>F244+F245+F246</f>
        <v>62800</v>
      </c>
      <c r="G243" s="247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7.100000000000001" customHeight="1" x14ac:dyDescent="0.25">
      <c r="A244" s="203"/>
      <c r="B244" s="154">
        <v>611</v>
      </c>
      <c r="C244" s="46" t="s">
        <v>7</v>
      </c>
      <c r="D244" s="38">
        <v>51000</v>
      </c>
      <c r="E244" s="38">
        <v>51000</v>
      </c>
      <c r="F244" s="205">
        <v>52000</v>
      </c>
      <c r="G244" s="243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7.100000000000001" customHeight="1" x14ac:dyDescent="0.25">
      <c r="A245" s="203"/>
      <c r="B245" s="154">
        <v>612</v>
      </c>
      <c r="C245" s="46" t="s">
        <v>8</v>
      </c>
      <c r="D245" s="38">
        <v>7000</v>
      </c>
      <c r="E245" s="38">
        <v>8000</v>
      </c>
      <c r="F245" s="205">
        <v>10000</v>
      </c>
      <c r="G245" s="243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7.100000000000001" customHeight="1" x14ac:dyDescent="0.25">
      <c r="A246" s="203" t="s">
        <v>91</v>
      </c>
      <c r="B246" s="154" t="s">
        <v>176</v>
      </c>
      <c r="C246" s="46" t="s">
        <v>177</v>
      </c>
      <c r="D246" s="38">
        <v>1000</v>
      </c>
      <c r="E246" s="38">
        <v>800</v>
      </c>
      <c r="F246" s="205">
        <v>800</v>
      </c>
      <c r="G246" s="243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7.100000000000001" customHeight="1" x14ac:dyDescent="0.25">
      <c r="A247" s="42" t="s">
        <v>91</v>
      </c>
      <c r="B247" s="278">
        <v>620</v>
      </c>
      <c r="C247" s="283" t="s">
        <v>9</v>
      </c>
      <c r="D247" s="150">
        <f>D248+D249+D250+D251+D252+D253+D254+D255+D256</f>
        <v>21500</v>
      </c>
      <c r="E247" s="150">
        <f>E248+E249+E250+E251+E252+E253+E254+E255+E256</f>
        <v>20700</v>
      </c>
      <c r="F247" s="151">
        <f>F248+F249+F250+F251+F252+F253+F254+F255+F256</f>
        <v>19750</v>
      </c>
      <c r="G247" s="247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7.100000000000001" customHeight="1" x14ac:dyDescent="0.25">
      <c r="A248" s="203"/>
      <c r="B248" s="154">
        <v>621</v>
      </c>
      <c r="C248" s="46" t="s">
        <v>10</v>
      </c>
      <c r="D248" s="47">
        <v>3190</v>
      </c>
      <c r="E248" s="47">
        <v>3150</v>
      </c>
      <c r="F248" s="291">
        <v>3300</v>
      </c>
      <c r="G248" s="245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7.100000000000001" customHeight="1" x14ac:dyDescent="0.25">
      <c r="A249" s="203"/>
      <c r="B249" s="154">
        <v>623</v>
      </c>
      <c r="C249" s="46" t="s">
        <v>167</v>
      </c>
      <c r="D249" s="47">
        <v>3000</v>
      </c>
      <c r="E249" s="47">
        <v>2500</v>
      </c>
      <c r="F249" s="291">
        <v>2000</v>
      </c>
      <c r="G249" s="245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7.100000000000001" customHeight="1" x14ac:dyDescent="0.25">
      <c r="A250" s="203"/>
      <c r="B250" s="154" t="s">
        <v>13</v>
      </c>
      <c r="C250" s="46" t="s">
        <v>14</v>
      </c>
      <c r="D250" s="47">
        <v>810</v>
      </c>
      <c r="E250" s="47">
        <v>800</v>
      </c>
      <c r="F250" s="291">
        <v>800</v>
      </c>
      <c r="G250" s="245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7.100000000000001" customHeight="1" x14ac:dyDescent="0.25">
      <c r="A251" s="203"/>
      <c r="B251" s="154" t="s">
        <v>15</v>
      </c>
      <c r="C251" s="46" t="s">
        <v>16</v>
      </c>
      <c r="D251" s="47">
        <v>8200</v>
      </c>
      <c r="E251" s="47">
        <v>8500</v>
      </c>
      <c r="F251" s="291">
        <v>7500</v>
      </c>
      <c r="G251" s="245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7.100000000000001" customHeight="1" x14ac:dyDescent="0.25">
      <c r="A252" s="203"/>
      <c r="B252" s="154" t="s">
        <v>17</v>
      </c>
      <c r="C252" s="46" t="s">
        <v>18</v>
      </c>
      <c r="D252" s="47">
        <v>500</v>
      </c>
      <c r="E252" s="47">
        <v>450</v>
      </c>
      <c r="F252" s="291">
        <v>500</v>
      </c>
      <c r="G252" s="245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7.100000000000001" customHeight="1" x14ac:dyDescent="0.25">
      <c r="A253" s="203"/>
      <c r="B253" s="154" t="s">
        <v>19</v>
      </c>
      <c r="C253" s="46" t="s">
        <v>20</v>
      </c>
      <c r="D253" s="47">
        <v>1800</v>
      </c>
      <c r="E253" s="47">
        <v>1600</v>
      </c>
      <c r="F253" s="291">
        <v>1700</v>
      </c>
      <c r="G253" s="245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7.100000000000001" customHeight="1" x14ac:dyDescent="0.25">
      <c r="A254" s="203"/>
      <c r="B254" s="154" t="s">
        <v>21</v>
      </c>
      <c r="C254" s="46" t="s">
        <v>22</v>
      </c>
      <c r="D254" s="47">
        <v>700</v>
      </c>
      <c r="E254" s="47">
        <v>600</v>
      </c>
      <c r="F254" s="291">
        <v>650</v>
      </c>
      <c r="G254" s="245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7.100000000000001" customHeight="1" x14ac:dyDescent="0.25">
      <c r="A255" s="203"/>
      <c r="B255" s="154" t="s">
        <v>23</v>
      </c>
      <c r="C255" s="46" t="s">
        <v>24</v>
      </c>
      <c r="D255" s="47">
        <v>2800</v>
      </c>
      <c r="E255" s="47">
        <v>2600</v>
      </c>
      <c r="F255" s="291">
        <v>2800</v>
      </c>
      <c r="G255" s="245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7.100000000000001" customHeight="1" x14ac:dyDescent="0.25">
      <c r="A256" s="203"/>
      <c r="B256" s="154">
        <v>627</v>
      </c>
      <c r="C256" s="46" t="s">
        <v>25</v>
      </c>
      <c r="D256" s="47">
        <v>500</v>
      </c>
      <c r="E256" s="47">
        <v>500</v>
      </c>
      <c r="F256" s="291">
        <v>500</v>
      </c>
      <c r="G256" s="245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7.100000000000001" customHeight="1" x14ac:dyDescent="0.25">
      <c r="A257" s="42" t="s">
        <v>91</v>
      </c>
      <c r="B257" s="278">
        <v>630</v>
      </c>
      <c r="C257" s="279" t="s">
        <v>26</v>
      </c>
      <c r="D257" s="150">
        <f>D258+D260+D265+D269+D272</f>
        <v>39500</v>
      </c>
      <c r="E257" s="150">
        <f>E258+E260+E265+E269+E272</f>
        <v>27500</v>
      </c>
      <c r="F257" s="151">
        <f>F258+F260+F265+F269+F272</f>
        <v>28450</v>
      </c>
      <c r="G257" s="247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7.100000000000001" customHeight="1" x14ac:dyDescent="0.25">
      <c r="A258" s="51" t="s">
        <v>27</v>
      </c>
      <c r="B258" s="104">
        <v>631</v>
      </c>
      <c r="C258" s="53" t="s">
        <v>28</v>
      </c>
      <c r="D258" s="54">
        <f>D259</f>
        <v>100</v>
      </c>
      <c r="E258" s="54">
        <f>E259</f>
        <v>200</v>
      </c>
      <c r="F258" s="55">
        <f>F259</f>
        <v>200</v>
      </c>
      <c r="G258" s="245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7.100000000000001" customHeight="1" x14ac:dyDescent="0.25">
      <c r="A259" s="41"/>
      <c r="B259" s="244" t="s">
        <v>29</v>
      </c>
      <c r="C259" s="57" t="s">
        <v>30</v>
      </c>
      <c r="D259" s="38">
        <v>100</v>
      </c>
      <c r="E259" s="38">
        <v>200</v>
      </c>
      <c r="F259" s="155">
        <v>200</v>
      </c>
      <c r="G259" s="245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7.100000000000001" customHeight="1" x14ac:dyDescent="0.25">
      <c r="A260" s="58"/>
      <c r="B260" s="104">
        <v>632</v>
      </c>
      <c r="C260" s="59" t="s">
        <v>31</v>
      </c>
      <c r="D260" s="54">
        <f>D261+D262+D263+D264</f>
        <v>26100</v>
      </c>
      <c r="E260" s="54">
        <f>E261+E262+E263+E264</f>
        <v>20840</v>
      </c>
      <c r="F260" s="55">
        <f>F261+F262+F263+F264</f>
        <v>20810</v>
      </c>
      <c r="G260" s="245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7.100000000000001" customHeight="1" x14ac:dyDescent="0.25">
      <c r="A261" s="41"/>
      <c r="B261" s="244" t="s">
        <v>115</v>
      </c>
      <c r="C261" s="57" t="s">
        <v>116</v>
      </c>
      <c r="D261" s="38">
        <v>25000</v>
      </c>
      <c r="E261" s="38">
        <v>20000</v>
      </c>
      <c r="F261" s="155">
        <v>20000</v>
      </c>
      <c r="G261" s="245"/>
      <c r="H261" s="1" t="s">
        <v>316</v>
      </c>
      <c r="I261" s="1">
        <v>2193</v>
      </c>
      <c r="J261" s="1">
        <v>26316</v>
      </c>
      <c r="K261" s="1"/>
      <c r="L261" s="595">
        <v>129</v>
      </c>
      <c r="M261" s="595">
        <v>1548</v>
      </c>
      <c r="N261" s="595">
        <v>27864</v>
      </c>
      <c r="O261" s="1"/>
      <c r="P261" s="1"/>
      <c r="Q261" s="1"/>
    </row>
    <row r="262" spans="1:17" ht="17.100000000000001" customHeight="1" x14ac:dyDescent="0.25">
      <c r="A262" s="41"/>
      <c r="B262" s="244" t="s">
        <v>117</v>
      </c>
      <c r="C262" s="57" t="s">
        <v>118</v>
      </c>
      <c r="D262" s="38">
        <v>700</v>
      </c>
      <c r="E262" s="38">
        <v>550</v>
      </c>
      <c r="F262" s="155">
        <v>510</v>
      </c>
      <c r="G262" s="245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7.100000000000001" customHeight="1" x14ac:dyDescent="0.25">
      <c r="A263" s="41"/>
      <c r="B263" s="244" t="s">
        <v>168</v>
      </c>
      <c r="C263" s="57" t="s">
        <v>178</v>
      </c>
      <c r="D263" s="38">
        <v>100</v>
      </c>
      <c r="E263" s="38">
        <v>50</v>
      </c>
      <c r="F263" s="155">
        <v>50</v>
      </c>
      <c r="G263" s="245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7.100000000000001" customHeight="1" x14ac:dyDescent="0.25">
      <c r="A264" s="41"/>
      <c r="B264" s="285">
        <v>632005</v>
      </c>
      <c r="C264" s="60" t="s">
        <v>170</v>
      </c>
      <c r="D264" s="38">
        <v>300</v>
      </c>
      <c r="E264" s="38">
        <v>240</v>
      </c>
      <c r="F264" s="155">
        <v>250</v>
      </c>
      <c r="G264" s="245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7.100000000000001" customHeight="1" x14ac:dyDescent="0.25">
      <c r="A265" s="58"/>
      <c r="B265" s="104">
        <v>633</v>
      </c>
      <c r="C265" s="53" t="s">
        <v>48</v>
      </c>
      <c r="D265" s="54">
        <f>D266+D267+D268</f>
        <v>4000</v>
      </c>
      <c r="E265" s="54">
        <f>E266+E267+E268</f>
        <v>2300</v>
      </c>
      <c r="F265" s="55">
        <f>F266+F267+F268</f>
        <v>2150</v>
      </c>
      <c r="G265" s="245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7.100000000000001" customHeight="1" x14ac:dyDescent="0.25">
      <c r="A266" s="292"/>
      <c r="B266" s="106" t="s">
        <v>49</v>
      </c>
      <c r="C266" s="293" t="s">
        <v>50</v>
      </c>
      <c r="D266" s="47">
        <v>1000</v>
      </c>
      <c r="E266" s="47">
        <v>1000</v>
      </c>
      <c r="F266" s="108">
        <v>1000</v>
      </c>
      <c r="G266" s="245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7.100000000000001" customHeight="1" x14ac:dyDescent="0.25">
      <c r="A267" s="294"/>
      <c r="B267" s="244" t="s">
        <v>51</v>
      </c>
      <c r="C267" s="57" t="s">
        <v>109</v>
      </c>
      <c r="D267" s="38">
        <v>2000</v>
      </c>
      <c r="E267" s="38">
        <v>900</v>
      </c>
      <c r="F267" s="155">
        <v>700</v>
      </c>
      <c r="G267" s="245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7.100000000000001" customHeight="1" x14ac:dyDescent="0.25">
      <c r="A268" s="294"/>
      <c r="B268" s="244" t="s">
        <v>53</v>
      </c>
      <c r="C268" s="57" t="s">
        <v>54</v>
      </c>
      <c r="D268" s="38">
        <v>1000</v>
      </c>
      <c r="E268" s="38">
        <v>400</v>
      </c>
      <c r="F268" s="155">
        <v>450</v>
      </c>
      <c r="G268" s="245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7.100000000000001" customHeight="1" x14ac:dyDescent="0.25">
      <c r="A269" s="58"/>
      <c r="B269" s="104">
        <v>635</v>
      </c>
      <c r="C269" s="53" t="s">
        <v>61</v>
      </c>
      <c r="D269" s="54">
        <f>D270+D271</f>
        <v>5300</v>
      </c>
      <c r="E269" s="54">
        <f>E270+E271</f>
        <v>2500</v>
      </c>
      <c r="F269" s="55">
        <f>F270+F271</f>
        <v>2700</v>
      </c>
      <c r="G269" s="245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7.100000000000001" customHeight="1" x14ac:dyDescent="0.25">
      <c r="A270" s="41"/>
      <c r="B270" s="244" t="s">
        <v>66</v>
      </c>
      <c r="C270" s="57" t="s">
        <v>67</v>
      </c>
      <c r="D270" s="38">
        <v>5000</v>
      </c>
      <c r="E270" s="38">
        <v>2000</v>
      </c>
      <c r="F270" s="155">
        <v>2000</v>
      </c>
      <c r="G270" s="245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7.100000000000001" customHeight="1" x14ac:dyDescent="0.25">
      <c r="A271" s="41"/>
      <c r="B271" s="244" t="s">
        <v>179</v>
      </c>
      <c r="C271" s="57" t="s">
        <v>65</v>
      </c>
      <c r="D271" s="38">
        <v>300</v>
      </c>
      <c r="E271" s="38">
        <v>500</v>
      </c>
      <c r="F271" s="155">
        <v>700</v>
      </c>
      <c r="G271" s="245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7.100000000000001" customHeight="1" x14ac:dyDescent="0.25">
      <c r="A272" s="295"/>
      <c r="B272" s="104">
        <v>637</v>
      </c>
      <c r="C272" s="53" t="s">
        <v>68</v>
      </c>
      <c r="D272" s="54">
        <f>D273+D274+D275+D276+D277</f>
        <v>4000</v>
      </c>
      <c r="E272" s="54">
        <f>E274+E275+E273+E276+E277</f>
        <v>1660</v>
      </c>
      <c r="F272" s="55">
        <f>F273+F274+F275+F276+F277</f>
        <v>2590</v>
      </c>
      <c r="G272" s="243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7.100000000000001" customHeight="1" x14ac:dyDescent="0.25">
      <c r="A273" s="41"/>
      <c r="B273" s="154" t="s">
        <v>73</v>
      </c>
      <c r="C273" s="46" t="s">
        <v>74</v>
      </c>
      <c r="D273" s="38">
        <v>2000</v>
      </c>
      <c r="E273" s="38">
        <v>500</v>
      </c>
      <c r="F273" s="155">
        <v>700</v>
      </c>
      <c r="G273" s="245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7.100000000000001" customHeight="1" x14ac:dyDescent="0.25">
      <c r="A274" s="41"/>
      <c r="B274" s="154" t="s">
        <v>77</v>
      </c>
      <c r="C274" s="46" t="s">
        <v>78</v>
      </c>
      <c r="D274" s="38">
        <v>800</v>
      </c>
      <c r="E274" s="38">
        <v>250</v>
      </c>
      <c r="F274" s="155">
        <v>270</v>
      </c>
      <c r="G274" s="245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7.100000000000001" customHeight="1" x14ac:dyDescent="0.25">
      <c r="A275" s="41"/>
      <c r="B275" s="154" t="s">
        <v>79</v>
      </c>
      <c r="C275" s="46" t="s">
        <v>80</v>
      </c>
      <c r="D275" s="38">
        <v>200</v>
      </c>
      <c r="E275" s="38">
        <v>120</v>
      </c>
      <c r="F275" s="155">
        <v>150</v>
      </c>
      <c r="G275" s="245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7.100000000000001" customHeight="1" x14ac:dyDescent="0.25">
      <c r="A276" s="41"/>
      <c r="B276" s="154" t="s">
        <v>81</v>
      </c>
      <c r="C276" s="46" t="s">
        <v>82</v>
      </c>
      <c r="D276" s="38">
        <v>500</v>
      </c>
      <c r="E276" s="38">
        <v>440</v>
      </c>
      <c r="F276" s="155">
        <v>470</v>
      </c>
      <c r="G276" s="245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7.100000000000001" customHeight="1" thickBot="1" x14ac:dyDescent="0.3">
      <c r="A277" s="17"/>
      <c r="B277" s="160" t="s">
        <v>85</v>
      </c>
      <c r="C277" s="161" t="s">
        <v>180</v>
      </c>
      <c r="D277" s="135">
        <v>500</v>
      </c>
      <c r="E277" s="135">
        <v>350</v>
      </c>
      <c r="F277" s="91">
        <v>1000</v>
      </c>
      <c r="G277" s="243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7.100000000000001" customHeight="1" thickTop="1" thickBot="1" x14ac:dyDescent="0.3">
      <c r="A278" s="296"/>
      <c r="B278" s="297"/>
      <c r="C278" s="298"/>
      <c r="D278" s="299"/>
      <c r="E278" s="299"/>
      <c r="F278" s="300"/>
      <c r="G278" s="40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7.100000000000001" customHeight="1" thickTop="1" x14ac:dyDescent="0.25">
      <c r="A279" s="84" t="s">
        <v>181</v>
      </c>
      <c r="B279" s="237"/>
      <c r="C279" s="179"/>
      <c r="D279" s="26">
        <f>D280+D283+D291</f>
        <v>34090</v>
      </c>
      <c r="E279" s="26">
        <f>E280+E283+E291</f>
        <v>33850</v>
      </c>
      <c r="F279" s="27">
        <f>F280+F283+F291</f>
        <v>33620</v>
      </c>
      <c r="G279" s="239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27.75" customHeight="1" x14ac:dyDescent="0.25">
      <c r="A280" s="301"/>
      <c r="B280" s="99">
        <v>610</v>
      </c>
      <c r="C280" s="31" t="s">
        <v>6</v>
      </c>
      <c r="D280" s="32">
        <f>D281+D282</f>
        <v>24000</v>
      </c>
      <c r="E280" s="32">
        <f>E281+E282</f>
        <v>24000</v>
      </c>
      <c r="F280" s="33">
        <f>F281+F282</f>
        <v>24000</v>
      </c>
      <c r="G280" s="247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7.100000000000001" customHeight="1" x14ac:dyDescent="0.25">
      <c r="A281" s="41"/>
      <c r="B281" s="154">
        <v>611</v>
      </c>
      <c r="C281" s="46" t="s">
        <v>7</v>
      </c>
      <c r="D281" s="38">
        <v>22000</v>
      </c>
      <c r="E281" s="38">
        <v>22000</v>
      </c>
      <c r="F281" s="155">
        <v>22000</v>
      </c>
      <c r="G281" s="245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7.100000000000001" customHeight="1" x14ac:dyDescent="0.25">
      <c r="A282" s="41"/>
      <c r="B282" s="154">
        <v>612</v>
      </c>
      <c r="C282" s="46" t="s">
        <v>8</v>
      </c>
      <c r="D282" s="38">
        <v>2000</v>
      </c>
      <c r="E282" s="38">
        <v>2000</v>
      </c>
      <c r="F282" s="155">
        <v>2000</v>
      </c>
      <c r="G282" s="245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7.100000000000001" customHeight="1" x14ac:dyDescent="0.25">
      <c r="A283" s="301"/>
      <c r="B283" s="99">
        <v>620</v>
      </c>
      <c r="C283" s="43" t="s">
        <v>9</v>
      </c>
      <c r="D283" s="32">
        <f>D284+D285+D286+D287+D288+D289+D290</f>
        <v>8640</v>
      </c>
      <c r="E283" s="32">
        <f>E284+E285+E286+E287+E288+E289+E290</f>
        <v>8640</v>
      </c>
      <c r="F283" s="33">
        <f>F284+F285+F286+F287+F288+F289+F290</f>
        <v>8640</v>
      </c>
      <c r="G283" s="247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7.100000000000001" customHeight="1" x14ac:dyDescent="0.25">
      <c r="A284" s="41"/>
      <c r="B284" s="154">
        <v>621</v>
      </c>
      <c r="C284" s="46" t="s">
        <v>182</v>
      </c>
      <c r="D284" s="47">
        <v>2640</v>
      </c>
      <c r="E284" s="47">
        <v>2640</v>
      </c>
      <c r="F284" s="47">
        <v>2640</v>
      </c>
      <c r="G284" s="243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7.100000000000001" customHeight="1" x14ac:dyDescent="0.25">
      <c r="A285" s="41"/>
      <c r="B285" s="154" t="s">
        <v>13</v>
      </c>
      <c r="C285" s="46" t="s">
        <v>14</v>
      </c>
      <c r="D285" s="47">
        <v>340</v>
      </c>
      <c r="E285" s="47">
        <v>340</v>
      </c>
      <c r="F285" s="47">
        <v>340</v>
      </c>
      <c r="G285" s="243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7.100000000000001" customHeight="1" x14ac:dyDescent="0.25">
      <c r="A286" s="41"/>
      <c r="B286" s="154" t="s">
        <v>15</v>
      </c>
      <c r="C286" s="46" t="s">
        <v>16</v>
      </c>
      <c r="D286" s="47">
        <v>3360</v>
      </c>
      <c r="E286" s="47">
        <v>3360</v>
      </c>
      <c r="F286" s="47">
        <v>3360</v>
      </c>
      <c r="G286" s="243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7.100000000000001" customHeight="1" x14ac:dyDescent="0.25">
      <c r="A287" s="41"/>
      <c r="B287" s="154" t="s">
        <v>17</v>
      </c>
      <c r="C287" s="46" t="s">
        <v>18</v>
      </c>
      <c r="D287" s="47">
        <v>200</v>
      </c>
      <c r="E287" s="47">
        <v>200</v>
      </c>
      <c r="F287" s="47">
        <v>200</v>
      </c>
      <c r="G287" s="243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7.100000000000001" customHeight="1" x14ac:dyDescent="0.25">
      <c r="A288" s="41"/>
      <c r="B288" s="154" t="s">
        <v>19</v>
      </c>
      <c r="C288" s="46" t="s">
        <v>20</v>
      </c>
      <c r="D288" s="47">
        <v>720</v>
      </c>
      <c r="E288" s="47">
        <v>720</v>
      </c>
      <c r="F288" s="47">
        <v>720</v>
      </c>
      <c r="G288" s="243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7.100000000000001" customHeight="1" x14ac:dyDescent="0.25">
      <c r="A289" s="41"/>
      <c r="B289" s="154" t="s">
        <v>21</v>
      </c>
      <c r="C289" s="46" t="s">
        <v>22</v>
      </c>
      <c r="D289" s="47">
        <v>240</v>
      </c>
      <c r="E289" s="47">
        <v>240</v>
      </c>
      <c r="F289" s="47">
        <v>240</v>
      </c>
      <c r="G289" s="243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7.100000000000001" customHeight="1" x14ac:dyDescent="0.25">
      <c r="A290" s="41"/>
      <c r="B290" s="154" t="s">
        <v>23</v>
      </c>
      <c r="C290" s="46" t="s">
        <v>24</v>
      </c>
      <c r="D290" s="47">
        <v>1140</v>
      </c>
      <c r="E290" s="47">
        <v>1140</v>
      </c>
      <c r="F290" s="47">
        <v>1140</v>
      </c>
      <c r="G290" s="243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7.100000000000001" customHeight="1" x14ac:dyDescent="0.25">
      <c r="A291" s="301"/>
      <c r="B291" s="99">
        <v>630</v>
      </c>
      <c r="C291" s="49" t="s">
        <v>26</v>
      </c>
      <c r="D291" s="32">
        <f>D292+D294</f>
        <v>1450</v>
      </c>
      <c r="E291" s="32">
        <f>E292+E294</f>
        <v>1210</v>
      </c>
      <c r="F291" s="33">
        <f>F292+F294</f>
        <v>980</v>
      </c>
      <c r="G291" s="247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7.100000000000001" customHeight="1" x14ac:dyDescent="0.25">
      <c r="A292" s="302"/>
      <c r="B292" s="104">
        <v>633</v>
      </c>
      <c r="C292" s="53" t="s">
        <v>48</v>
      </c>
      <c r="D292" s="54">
        <f>D293</f>
        <v>1000</v>
      </c>
      <c r="E292" s="54">
        <f>E293</f>
        <v>970</v>
      </c>
      <c r="F292" s="55">
        <f>F293</f>
        <v>700</v>
      </c>
      <c r="G292" s="284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7.100000000000001" customHeight="1" x14ac:dyDescent="0.25">
      <c r="A293" s="41"/>
      <c r="B293" s="244" t="s">
        <v>51</v>
      </c>
      <c r="C293" s="57" t="s">
        <v>109</v>
      </c>
      <c r="D293" s="38">
        <v>1000</v>
      </c>
      <c r="E293" s="38">
        <v>970</v>
      </c>
      <c r="F293" s="39">
        <v>700</v>
      </c>
      <c r="G293" s="243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7.100000000000001" customHeight="1" x14ac:dyDescent="0.25">
      <c r="A294" s="302"/>
      <c r="B294" s="104">
        <v>637</v>
      </c>
      <c r="C294" s="53" t="s">
        <v>68</v>
      </c>
      <c r="D294" s="54">
        <f>D295+D296</f>
        <v>450</v>
      </c>
      <c r="E294" s="54">
        <f>E295+E296</f>
        <v>240</v>
      </c>
      <c r="F294" s="55">
        <f>F295+F296</f>
        <v>280</v>
      </c>
      <c r="G294" s="284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7.100000000000001" customHeight="1" x14ac:dyDescent="0.25">
      <c r="A295" s="41"/>
      <c r="B295" s="154" t="s">
        <v>77</v>
      </c>
      <c r="C295" s="46" t="s">
        <v>78</v>
      </c>
      <c r="D295" s="38">
        <v>200</v>
      </c>
      <c r="E295" s="38">
        <v>120</v>
      </c>
      <c r="F295" s="39">
        <v>150</v>
      </c>
      <c r="G295" s="243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7.100000000000001" customHeight="1" thickBot="1" x14ac:dyDescent="0.3">
      <c r="A296" s="87"/>
      <c r="B296" s="160" t="s">
        <v>81</v>
      </c>
      <c r="C296" s="161" t="s">
        <v>82</v>
      </c>
      <c r="D296" s="162">
        <v>250</v>
      </c>
      <c r="E296" s="162">
        <v>120</v>
      </c>
      <c r="F296" s="91">
        <v>130</v>
      </c>
      <c r="G296" s="243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7.100000000000001" customHeight="1" thickTop="1" x14ac:dyDescent="0.25">
      <c r="A297" s="176"/>
      <c r="B297" s="230"/>
      <c r="C297" s="231"/>
      <c r="D297" s="188"/>
      <c r="E297" s="189"/>
      <c r="F297" s="177"/>
      <c r="G297" s="40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7.100000000000001" customHeight="1" thickBot="1" x14ac:dyDescent="0.3">
      <c r="A298" s="195"/>
      <c r="B298" s="303"/>
      <c r="C298" s="304"/>
      <c r="D298" s="165"/>
      <c r="E298" s="166"/>
      <c r="F298" s="167"/>
      <c r="G298" s="40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7.100000000000001" customHeight="1" thickTop="1" x14ac:dyDescent="0.25">
      <c r="A299" s="84" t="s">
        <v>183</v>
      </c>
      <c r="B299" s="277"/>
      <c r="C299" s="25"/>
      <c r="D299" s="305">
        <f>D300+D303+D313+D331</f>
        <v>46750</v>
      </c>
      <c r="E299" s="306">
        <f>E300+E303+E313+E331</f>
        <v>42550</v>
      </c>
      <c r="F299" s="307">
        <f>F300+F303+F313+F331</f>
        <v>42300</v>
      </c>
      <c r="G299" s="308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35.25" customHeight="1" x14ac:dyDescent="0.25">
      <c r="A300" s="42"/>
      <c r="B300" s="278">
        <v>610</v>
      </c>
      <c r="C300" s="281" t="s">
        <v>6</v>
      </c>
      <c r="D300" s="309">
        <f>D301+D302</f>
        <v>22500</v>
      </c>
      <c r="E300" s="150">
        <f>E301+E302</f>
        <v>26000</v>
      </c>
      <c r="F300" s="151">
        <f>F301+F302</f>
        <v>26000</v>
      </c>
      <c r="G300" s="247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7.100000000000001" customHeight="1" x14ac:dyDescent="0.25">
      <c r="A301" s="203"/>
      <c r="B301" s="154">
        <v>611</v>
      </c>
      <c r="C301" s="46" t="s">
        <v>7</v>
      </c>
      <c r="D301" s="38">
        <v>18000</v>
      </c>
      <c r="E301" s="38">
        <v>20000</v>
      </c>
      <c r="F301" s="155">
        <v>20000</v>
      </c>
      <c r="G301" s="245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7.100000000000001" customHeight="1" x14ac:dyDescent="0.25">
      <c r="A302" s="203"/>
      <c r="B302" s="154">
        <v>612</v>
      </c>
      <c r="C302" s="46" t="s">
        <v>8</v>
      </c>
      <c r="D302" s="38">
        <v>4500</v>
      </c>
      <c r="E302" s="38">
        <v>6000</v>
      </c>
      <c r="F302" s="155">
        <v>6000</v>
      </c>
      <c r="G302" s="245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7.100000000000001" customHeight="1" x14ac:dyDescent="0.25">
      <c r="A303" s="42"/>
      <c r="B303" s="278">
        <v>620</v>
      </c>
      <c r="C303" s="283" t="s">
        <v>9</v>
      </c>
      <c r="D303" s="309">
        <f>D304+D306+D307+D308+D309+D310+D311+D312</f>
        <v>7870</v>
      </c>
      <c r="E303" s="150">
        <f>E304+E306+E307+E308+E309+E310+E311+E312</f>
        <v>11200</v>
      </c>
      <c r="F303" s="151">
        <f>F304+F306+F307+F309+F308+F310+F311+F312</f>
        <v>11200</v>
      </c>
      <c r="G303" s="247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7.100000000000001" customHeight="1" x14ac:dyDescent="0.25">
      <c r="A304" s="203"/>
      <c r="B304" s="154">
        <v>621</v>
      </c>
      <c r="C304" s="46" t="s">
        <v>10</v>
      </c>
      <c r="D304" s="47">
        <v>1870</v>
      </c>
      <c r="E304" s="47">
        <v>2900</v>
      </c>
      <c r="F304" s="291">
        <v>2900</v>
      </c>
      <c r="G304" s="245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7.100000000000001" customHeight="1" x14ac:dyDescent="0.25">
      <c r="A305" s="203"/>
      <c r="B305" s="154">
        <v>632</v>
      </c>
      <c r="C305" s="46" t="s">
        <v>12</v>
      </c>
      <c r="D305" s="47">
        <v>600</v>
      </c>
      <c r="E305" s="47">
        <v>700</v>
      </c>
      <c r="F305" s="291">
        <v>700</v>
      </c>
      <c r="G305" s="245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7.100000000000001" customHeight="1" x14ac:dyDescent="0.25">
      <c r="A306" s="203"/>
      <c r="B306" s="154" t="s">
        <v>13</v>
      </c>
      <c r="C306" s="46" t="s">
        <v>14</v>
      </c>
      <c r="D306" s="47">
        <v>320</v>
      </c>
      <c r="E306" s="47">
        <v>800</v>
      </c>
      <c r="F306" s="291">
        <v>800</v>
      </c>
      <c r="G306" s="245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7.100000000000001" customHeight="1" x14ac:dyDescent="0.25">
      <c r="A307" s="203"/>
      <c r="B307" s="154" t="s">
        <v>15</v>
      </c>
      <c r="C307" s="46" t="s">
        <v>16</v>
      </c>
      <c r="D307" s="47">
        <v>3200</v>
      </c>
      <c r="E307" s="47">
        <v>3700</v>
      </c>
      <c r="F307" s="291">
        <v>3700</v>
      </c>
      <c r="G307" s="245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7.100000000000001" customHeight="1" x14ac:dyDescent="0.25">
      <c r="A308" s="203"/>
      <c r="B308" s="154" t="s">
        <v>17</v>
      </c>
      <c r="C308" s="46" t="s">
        <v>18</v>
      </c>
      <c r="D308" s="47">
        <v>200</v>
      </c>
      <c r="E308" s="47">
        <v>600</v>
      </c>
      <c r="F308" s="291">
        <v>600</v>
      </c>
      <c r="G308" s="245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7.100000000000001" customHeight="1" x14ac:dyDescent="0.25">
      <c r="A309" s="203"/>
      <c r="B309" s="154" t="s">
        <v>19</v>
      </c>
      <c r="C309" s="46" t="s">
        <v>20</v>
      </c>
      <c r="D309" s="47">
        <v>700</v>
      </c>
      <c r="E309" s="47">
        <v>800</v>
      </c>
      <c r="F309" s="291">
        <v>800</v>
      </c>
      <c r="G309" s="245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7.100000000000001" customHeight="1" x14ac:dyDescent="0.25">
      <c r="A310" s="203"/>
      <c r="B310" s="154" t="s">
        <v>21</v>
      </c>
      <c r="C310" s="46" t="s">
        <v>22</v>
      </c>
      <c r="D310" s="47">
        <v>220</v>
      </c>
      <c r="E310" s="47">
        <v>400</v>
      </c>
      <c r="F310" s="291">
        <v>400</v>
      </c>
      <c r="G310" s="245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7.100000000000001" customHeight="1" x14ac:dyDescent="0.25">
      <c r="A311" s="203"/>
      <c r="B311" s="154" t="s">
        <v>23</v>
      </c>
      <c r="C311" s="46" t="s">
        <v>24</v>
      </c>
      <c r="D311" s="47">
        <v>1060</v>
      </c>
      <c r="E311" s="47">
        <v>1500</v>
      </c>
      <c r="F311" s="291">
        <v>1500</v>
      </c>
      <c r="G311" s="245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7.100000000000001" customHeight="1" x14ac:dyDescent="0.25">
      <c r="A312" s="203"/>
      <c r="B312" s="154">
        <v>627</v>
      </c>
      <c r="C312" s="46" t="s">
        <v>25</v>
      </c>
      <c r="D312" s="47">
        <v>300</v>
      </c>
      <c r="E312" s="47">
        <v>500</v>
      </c>
      <c r="F312" s="291">
        <v>500</v>
      </c>
      <c r="G312" s="245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7.100000000000001" customHeight="1" x14ac:dyDescent="0.25">
      <c r="A313" s="42"/>
      <c r="B313" s="278">
        <v>630</v>
      </c>
      <c r="C313" s="279" t="s">
        <v>26</v>
      </c>
      <c r="D313" s="309">
        <f>D314+D316+D320+D324+D326</f>
        <v>4380</v>
      </c>
      <c r="E313" s="150">
        <f>E314+E316+E320+E324+E326</f>
        <v>5350</v>
      </c>
      <c r="F313" s="151">
        <f>F314+F316+F320+F324+F326</f>
        <v>5100</v>
      </c>
      <c r="G313" s="247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7.100000000000001" customHeight="1" x14ac:dyDescent="0.25">
      <c r="A314" s="310"/>
      <c r="B314" s="104">
        <v>631</v>
      </c>
      <c r="C314" s="53" t="s">
        <v>28</v>
      </c>
      <c r="D314" s="54">
        <f>D315</f>
        <v>50</v>
      </c>
      <c r="E314" s="54">
        <f>E315</f>
        <v>70</v>
      </c>
      <c r="F314" s="55">
        <f>F315</f>
        <v>30</v>
      </c>
      <c r="G314" s="284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7.100000000000001" customHeight="1" x14ac:dyDescent="0.25">
      <c r="A315" s="203"/>
      <c r="B315" s="244" t="s">
        <v>29</v>
      </c>
      <c r="C315" s="57" t="s">
        <v>30</v>
      </c>
      <c r="D315" s="38">
        <v>50</v>
      </c>
      <c r="E315" s="38">
        <v>70</v>
      </c>
      <c r="F315" s="155">
        <v>30</v>
      </c>
      <c r="G315" s="245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7.100000000000001" customHeight="1" x14ac:dyDescent="0.25">
      <c r="A316" s="310"/>
      <c r="B316" s="104">
        <v>632</v>
      </c>
      <c r="C316" s="59" t="s">
        <v>31</v>
      </c>
      <c r="D316" s="54">
        <f>D317+D318+D319</f>
        <v>1650</v>
      </c>
      <c r="E316" s="54">
        <f>E317+E318+E319</f>
        <v>1620</v>
      </c>
      <c r="F316" s="55">
        <f>F317+F318+F319</f>
        <v>1510</v>
      </c>
      <c r="G316" s="284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7.100000000000001" customHeight="1" x14ac:dyDescent="0.25">
      <c r="A317" s="203"/>
      <c r="B317" s="244" t="s">
        <v>115</v>
      </c>
      <c r="C317" s="57" t="s">
        <v>116</v>
      </c>
      <c r="D317" s="38">
        <v>1500</v>
      </c>
      <c r="E317" s="38">
        <v>1430</v>
      </c>
      <c r="F317" s="155">
        <v>1300</v>
      </c>
      <c r="G317" s="245"/>
      <c r="H317" s="1" t="s">
        <v>317</v>
      </c>
      <c r="I317" s="1">
        <v>31</v>
      </c>
      <c r="J317" s="1">
        <v>380</v>
      </c>
      <c r="K317" s="1"/>
      <c r="L317" s="1">
        <v>82</v>
      </c>
      <c r="M317" s="1">
        <v>984</v>
      </c>
      <c r="N317" s="1">
        <v>1364</v>
      </c>
      <c r="O317" s="1"/>
      <c r="P317" s="1"/>
      <c r="Q317" s="1"/>
    </row>
    <row r="318" spans="1:17" ht="17.100000000000001" customHeight="1" x14ac:dyDescent="0.25">
      <c r="A318" s="203"/>
      <c r="B318" s="244" t="s">
        <v>117</v>
      </c>
      <c r="C318" s="57" t="s">
        <v>118</v>
      </c>
      <c r="D318" s="38">
        <v>30</v>
      </c>
      <c r="E318" s="38">
        <v>40</v>
      </c>
      <c r="F318" s="155">
        <v>50</v>
      </c>
      <c r="G318" s="245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7.100000000000001" customHeight="1" x14ac:dyDescent="0.25">
      <c r="A319" s="203"/>
      <c r="B319" s="285">
        <v>632005</v>
      </c>
      <c r="C319" s="60" t="s">
        <v>170</v>
      </c>
      <c r="D319" s="38">
        <v>120</v>
      </c>
      <c r="E319" s="38">
        <v>150</v>
      </c>
      <c r="F319" s="155">
        <v>160</v>
      </c>
      <c r="G319" s="245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7.100000000000001" customHeight="1" x14ac:dyDescent="0.25">
      <c r="A320" s="310"/>
      <c r="B320" s="104">
        <v>633</v>
      </c>
      <c r="C320" s="53" t="s">
        <v>48</v>
      </c>
      <c r="D320" s="54">
        <f>D321+D322+D323</f>
        <v>1260</v>
      </c>
      <c r="E320" s="54">
        <f>E321+E322+E323</f>
        <v>1500</v>
      </c>
      <c r="F320" s="55">
        <f>F321+F322+F323</f>
        <v>1500</v>
      </c>
      <c r="G320" s="284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7.100000000000001" customHeight="1" x14ac:dyDescent="0.25">
      <c r="A321" s="203"/>
      <c r="B321" s="244" t="s">
        <v>51</v>
      </c>
      <c r="C321" s="57" t="s">
        <v>109</v>
      </c>
      <c r="D321" s="38">
        <v>1000</v>
      </c>
      <c r="E321" s="38">
        <v>1000</v>
      </c>
      <c r="F321" s="155">
        <v>1000</v>
      </c>
      <c r="G321" s="245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7.100000000000001" customHeight="1" x14ac:dyDescent="0.25">
      <c r="A322" s="203"/>
      <c r="B322" s="244" t="s">
        <v>53</v>
      </c>
      <c r="C322" s="57" t="s">
        <v>54</v>
      </c>
      <c r="D322" s="38">
        <v>60</v>
      </c>
      <c r="E322" s="38">
        <v>200</v>
      </c>
      <c r="F322" s="155">
        <v>100</v>
      </c>
      <c r="G322" s="245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7.100000000000001" customHeight="1" x14ac:dyDescent="0.25">
      <c r="A323" s="203"/>
      <c r="B323" s="244" t="s">
        <v>55</v>
      </c>
      <c r="C323" s="57" t="s">
        <v>184</v>
      </c>
      <c r="D323" s="38">
        <v>200</v>
      </c>
      <c r="E323" s="38">
        <v>300</v>
      </c>
      <c r="F323" s="155">
        <v>400</v>
      </c>
      <c r="G323" s="245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7.100000000000001" customHeight="1" x14ac:dyDescent="0.25">
      <c r="A324" s="310"/>
      <c r="B324" s="104">
        <v>635</v>
      </c>
      <c r="C324" s="53" t="s">
        <v>61</v>
      </c>
      <c r="D324" s="54">
        <f>D325</f>
        <v>100</v>
      </c>
      <c r="E324" s="54">
        <f>E325</f>
        <v>600</v>
      </c>
      <c r="F324" s="55">
        <f>F325</f>
        <v>600</v>
      </c>
      <c r="G324" s="284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7.100000000000001" customHeight="1" x14ac:dyDescent="0.25">
      <c r="A325" s="203"/>
      <c r="B325" s="244" t="s">
        <v>64</v>
      </c>
      <c r="C325" s="57" t="s">
        <v>65</v>
      </c>
      <c r="D325" s="38">
        <v>100</v>
      </c>
      <c r="E325" s="38">
        <v>600</v>
      </c>
      <c r="F325" s="155">
        <v>600</v>
      </c>
      <c r="G325" s="245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7.100000000000001" customHeight="1" x14ac:dyDescent="0.25">
      <c r="A326" s="310"/>
      <c r="B326" s="104">
        <v>637</v>
      </c>
      <c r="C326" s="53" t="s">
        <v>68</v>
      </c>
      <c r="D326" s="54">
        <f>D327+D328+D329+D330</f>
        <v>1320</v>
      </c>
      <c r="E326" s="54">
        <f>E327+E328+E329+E330</f>
        <v>1560</v>
      </c>
      <c r="F326" s="311">
        <f>F327+F328+F329+F330</f>
        <v>1460</v>
      </c>
      <c r="G326" s="245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7.100000000000001" customHeight="1" x14ac:dyDescent="0.25">
      <c r="A327" s="203"/>
      <c r="B327" s="154" t="s">
        <v>69</v>
      </c>
      <c r="C327" s="46" t="s">
        <v>70</v>
      </c>
      <c r="D327" s="38">
        <v>50</v>
      </c>
      <c r="E327" s="38">
        <v>160</v>
      </c>
      <c r="F327" s="155">
        <v>80</v>
      </c>
      <c r="G327" s="245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7.100000000000001" customHeight="1" x14ac:dyDescent="0.25">
      <c r="A328" s="203"/>
      <c r="B328" s="154" t="s">
        <v>73</v>
      </c>
      <c r="C328" s="46" t="s">
        <v>74</v>
      </c>
      <c r="D328" s="38">
        <v>700</v>
      </c>
      <c r="E328" s="38">
        <v>1000</v>
      </c>
      <c r="F328" s="155">
        <v>1000</v>
      </c>
      <c r="G328" s="245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7.100000000000001" customHeight="1" x14ac:dyDescent="0.25">
      <c r="A329" s="203"/>
      <c r="B329" s="154" t="s">
        <v>77</v>
      </c>
      <c r="C329" s="46" t="s">
        <v>78</v>
      </c>
      <c r="D329" s="38">
        <v>200</v>
      </c>
      <c r="E329" s="38">
        <v>250</v>
      </c>
      <c r="F329" s="155">
        <v>200</v>
      </c>
      <c r="G329" s="245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7.100000000000001" customHeight="1" x14ac:dyDescent="0.25">
      <c r="A330" s="288"/>
      <c r="B330" s="289" t="s">
        <v>81</v>
      </c>
      <c r="C330" s="290" t="s">
        <v>82</v>
      </c>
      <c r="D330" s="135">
        <v>370</v>
      </c>
      <c r="E330" s="135">
        <v>150</v>
      </c>
      <c r="F330" s="312">
        <v>180</v>
      </c>
      <c r="G330" s="245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7.100000000000001" customHeight="1" x14ac:dyDescent="0.25">
      <c r="A331" s="137" t="s">
        <v>91</v>
      </c>
      <c r="B331" s="313">
        <v>633</v>
      </c>
      <c r="C331" s="314" t="s">
        <v>325</v>
      </c>
      <c r="D331" s="315">
        <f>D332</f>
        <v>12000</v>
      </c>
      <c r="E331" s="315">
        <f>E332</f>
        <v>0</v>
      </c>
      <c r="F331" s="315">
        <f>F332</f>
        <v>0</v>
      </c>
      <c r="G331" s="156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7.100000000000001" customHeight="1" x14ac:dyDescent="0.25">
      <c r="A332" s="192"/>
      <c r="B332" s="142">
        <v>633011</v>
      </c>
      <c r="C332" s="316" t="s">
        <v>185</v>
      </c>
      <c r="D332" s="144">
        <v>12000</v>
      </c>
      <c r="E332" s="144">
        <v>0</v>
      </c>
      <c r="F332" s="144">
        <v>0</v>
      </c>
      <c r="G332" s="156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7.100000000000001" customHeight="1" thickBot="1" x14ac:dyDescent="0.3">
      <c r="A333" s="190"/>
      <c r="B333" s="121"/>
      <c r="C333" s="7"/>
      <c r="D333" s="128"/>
      <c r="E333" s="128"/>
      <c r="F333" s="128"/>
      <c r="G333" s="156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7.100000000000001" customHeight="1" thickTop="1" x14ac:dyDescent="0.25">
      <c r="A334" s="84" t="s">
        <v>186</v>
      </c>
      <c r="B334" s="277"/>
      <c r="C334" s="25"/>
      <c r="D334" s="305">
        <f t="shared" ref="D334:F335" si="8">D335</f>
        <v>3000</v>
      </c>
      <c r="E334" s="306">
        <f t="shared" si="8"/>
        <v>3000</v>
      </c>
      <c r="F334" s="307">
        <f t="shared" si="8"/>
        <v>6000</v>
      </c>
      <c r="G334" s="156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7.100000000000001" customHeight="1" x14ac:dyDescent="0.25">
      <c r="A335" s="317" t="s">
        <v>5</v>
      </c>
      <c r="B335" s="318">
        <v>632</v>
      </c>
      <c r="C335" s="319" t="s">
        <v>116</v>
      </c>
      <c r="D335" s="320">
        <f t="shared" si="8"/>
        <v>3000</v>
      </c>
      <c r="E335" s="321">
        <f t="shared" si="8"/>
        <v>3000</v>
      </c>
      <c r="F335" s="321">
        <f t="shared" si="8"/>
        <v>6000</v>
      </c>
      <c r="G335" s="156"/>
      <c r="H335" s="1" t="s">
        <v>318</v>
      </c>
      <c r="I335" s="1">
        <v>57</v>
      </c>
      <c r="J335" s="1">
        <v>684</v>
      </c>
      <c r="K335" s="1"/>
      <c r="L335" s="1">
        <v>21.41</v>
      </c>
      <c r="M335" s="1">
        <v>256.92</v>
      </c>
      <c r="N335" s="1">
        <v>940.92</v>
      </c>
      <c r="O335" s="1"/>
      <c r="P335" s="1"/>
      <c r="Q335" s="1"/>
    </row>
    <row r="336" spans="1:17" ht="17.100000000000001" customHeight="1" x14ac:dyDescent="0.25">
      <c r="A336" s="322"/>
      <c r="B336" s="323">
        <v>632001</v>
      </c>
      <c r="C336" s="324" t="s">
        <v>116</v>
      </c>
      <c r="D336" s="325">
        <v>3000</v>
      </c>
      <c r="E336" s="325">
        <v>3000</v>
      </c>
      <c r="F336" s="325">
        <v>6000</v>
      </c>
      <c r="G336" s="156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7.100000000000001" customHeight="1" x14ac:dyDescent="0.25">
      <c r="A337" s="192"/>
      <c r="B337" s="142"/>
      <c r="C337" s="316"/>
      <c r="D337" s="326"/>
      <c r="E337" s="326"/>
      <c r="F337" s="194"/>
      <c r="G337" s="40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7.100000000000001" customHeight="1" x14ac:dyDescent="0.25">
      <c r="A338" s="327" t="s">
        <v>187</v>
      </c>
      <c r="B338" s="267"/>
      <c r="C338" s="170"/>
      <c r="D338" s="328">
        <f>D339+D340+D342</f>
        <v>1000</v>
      </c>
      <c r="E338" s="171">
        <f>E339+E340+E342</f>
        <v>1100</v>
      </c>
      <c r="F338" s="172">
        <f>F339</f>
        <v>1500</v>
      </c>
      <c r="G338" s="239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7.100000000000001" customHeight="1" x14ac:dyDescent="0.25">
      <c r="A339" s="329" t="s">
        <v>188</v>
      </c>
      <c r="B339" s="330" t="s">
        <v>92</v>
      </c>
      <c r="C339" s="331" t="s">
        <v>189</v>
      </c>
      <c r="D339" s="332">
        <v>1000</v>
      </c>
      <c r="E339" s="333">
        <v>1100</v>
      </c>
      <c r="F339" s="334">
        <v>1500</v>
      </c>
      <c r="G339" s="243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7.100000000000001" customHeight="1" x14ac:dyDescent="0.25">
      <c r="A340" s="335"/>
      <c r="B340" s="336">
        <v>610</v>
      </c>
      <c r="C340" s="337" t="s">
        <v>6</v>
      </c>
      <c r="D340" s="338">
        <f>D341</f>
        <v>0</v>
      </c>
      <c r="E340" s="339">
        <f>E341</f>
        <v>0</v>
      </c>
      <c r="F340" s="339">
        <f>F341</f>
        <v>0</v>
      </c>
      <c r="G340" s="40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7.100000000000001" customHeight="1" x14ac:dyDescent="0.25">
      <c r="A341" s="340"/>
      <c r="B341" s="341">
        <v>611</v>
      </c>
      <c r="C341" s="342" t="s">
        <v>7</v>
      </c>
      <c r="D341" s="143">
        <v>0</v>
      </c>
      <c r="E341" s="343">
        <v>0</v>
      </c>
      <c r="F341" s="343">
        <v>0</v>
      </c>
      <c r="G341" s="40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7.100000000000001" customHeight="1" x14ac:dyDescent="0.25">
      <c r="A342" s="42"/>
      <c r="B342" s="278">
        <v>620</v>
      </c>
      <c r="C342" s="283" t="s">
        <v>9</v>
      </c>
      <c r="D342" s="309">
        <f>D343+D344+D345+D346+D347+D348+D349</f>
        <v>0</v>
      </c>
      <c r="E342" s="150">
        <f>E343+E344+E345+E346+E347+E348+E349</f>
        <v>0</v>
      </c>
      <c r="F342" s="151">
        <f>F343+F344+F345+F347+F346+F348+F349</f>
        <v>0</v>
      </c>
      <c r="G342" s="344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7.100000000000001" customHeight="1" x14ac:dyDescent="0.25">
      <c r="A343" s="203"/>
      <c r="B343" s="154">
        <v>621</v>
      </c>
      <c r="C343" s="46" t="s">
        <v>10</v>
      </c>
      <c r="D343" s="47">
        <v>0</v>
      </c>
      <c r="E343" s="47">
        <v>0</v>
      </c>
      <c r="F343" s="291">
        <v>0</v>
      </c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7.100000000000001" customHeight="1" x14ac:dyDescent="0.25">
      <c r="A344" s="203"/>
      <c r="B344" s="154" t="s">
        <v>13</v>
      </c>
      <c r="C344" s="46" t="s">
        <v>14</v>
      </c>
      <c r="D344" s="47">
        <v>0</v>
      </c>
      <c r="E344" s="47">
        <v>0</v>
      </c>
      <c r="F344" s="291">
        <v>0</v>
      </c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7.100000000000001" customHeight="1" x14ac:dyDescent="0.25">
      <c r="A345" s="203"/>
      <c r="B345" s="154" t="s">
        <v>15</v>
      </c>
      <c r="C345" s="46" t="s">
        <v>16</v>
      </c>
      <c r="D345" s="47">
        <v>0</v>
      </c>
      <c r="E345" s="47">
        <v>0</v>
      </c>
      <c r="F345" s="291">
        <v>0</v>
      </c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7.100000000000001" customHeight="1" x14ac:dyDescent="0.25">
      <c r="A346" s="203"/>
      <c r="B346" s="154" t="s">
        <v>17</v>
      </c>
      <c r="C346" s="46" t="s">
        <v>18</v>
      </c>
      <c r="D346" s="47">
        <v>0</v>
      </c>
      <c r="E346" s="47">
        <v>0</v>
      </c>
      <c r="F346" s="291">
        <v>0</v>
      </c>
      <c r="G346" s="16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7.100000000000001" customHeight="1" x14ac:dyDescent="0.25">
      <c r="A347" s="203"/>
      <c r="B347" s="154" t="s">
        <v>19</v>
      </c>
      <c r="C347" s="46" t="s">
        <v>20</v>
      </c>
      <c r="D347" s="47">
        <v>0</v>
      </c>
      <c r="E347" s="47">
        <v>0</v>
      </c>
      <c r="F347" s="291">
        <v>0</v>
      </c>
      <c r="G347" s="345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7.100000000000001" customHeight="1" x14ac:dyDescent="0.25">
      <c r="A348" s="203"/>
      <c r="B348" s="154" t="s">
        <v>21</v>
      </c>
      <c r="C348" s="46" t="s">
        <v>22</v>
      </c>
      <c r="D348" s="47">
        <v>0</v>
      </c>
      <c r="E348" s="47">
        <v>0</v>
      </c>
      <c r="F348" s="291">
        <v>0</v>
      </c>
      <c r="G348" s="345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7.100000000000001" customHeight="1" x14ac:dyDescent="0.25">
      <c r="A349" s="203"/>
      <c r="B349" s="154" t="s">
        <v>23</v>
      </c>
      <c r="C349" s="46" t="s">
        <v>24</v>
      </c>
      <c r="D349" s="47">
        <v>0</v>
      </c>
      <c r="E349" s="47">
        <v>0</v>
      </c>
      <c r="F349" s="291">
        <v>0</v>
      </c>
      <c r="G349" s="40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7.100000000000001" customHeight="1" thickBot="1" x14ac:dyDescent="0.3">
      <c r="A350" s="346" t="s">
        <v>190</v>
      </c>
      <c r="B350" s="347"/>
      <c r="C350" s="348"/>
      <c r="D350" s="349">
        <f>D9+D65+D69+D91+D96+D112+D122+D128+D133+D141+D151+D155+D164+D175+D183+D191+D195+D204+D242+D279+D299+D338+D334</f>
        <v>672410</v>
      </c>
      <c r="E350" s="350">
        <f>E9+E65+E69+E91+E96+E112+E122+E128+E133+E141+E151+E155+E164+E175+E183+E191+E195+E204+E242+E279+E299+E338+E334</f>
        <v>648550</v>
      </c>
      <c r="F350" s="351">
        <f>F9+F65+F69+F91+F96+F112+F122+F128+F133+F141+F151+F155+F164+F175+F183+F191+F195+F204+F242+F279+F299+F338+F334</f>
        <v>655960</v>
      </c>
      <c r="G350" s="40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7.100000000000001" customHeight="1" thickTop="1" x14ac:dyDescent="0.25">
      <c r="A351" s="352"/>
      <c r="B351" s="353"/>
      <c r="C351" s="354"/>
      <c r="D351" s="355"/>
      <c r="E351" s="356"/>
      <c r="F351" s="177"/>
      <c r="G351" s="40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7.100000000000001" customHeight="1" x14ac:dyDescent="0.25">
      <c r="A352" s="357"/>
      <c r="B352" s="358"/>
      <c r="C352" s="359"/>
      <c r="D352" s="360"/>
      <c r="E352" s="361"/>
      <c r="F352" s="124"/>
      <c r="G352" s="28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5.25" customHeight="1" thickBot="1" x14ac:dyDescent="0.3">
      <c r="A353" s="357"/>
      <c r="B353" s="358"/>
      <c r="C353" s="359"/>
      <c r="D353" s="360"/>
      <c r="E353" s="361"/>
      <c r="F353" s="124"/>
      <c r="G353" s="362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7.100000000000001" customHeight="1" thickTop="1" x14ac:dyDescent="0.25">
      <c r="A354" s="363" t="s">
        <v>191</v>
      </c>
      <c r="B354" s="364"/>
      <c r="C354" s="365"/>
      <c r="D354" s="366"/>
      <c r="E354" s="367"/>
      <c r="F354" s="368"/>
      <c r="G354" s="362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7.100000000000001" customHeight="1" x14ac:dyDescent="0.25">
      <c r="A355" s="369" t="s">
        <v>4</v>
      </c>
      <c r="B355" s="370"/>
      <c r="C355" s="371"/>
      <c r="D355" s="372">
        <f>SUM(D356:D363)</f>
        <v>3015000</v>
      </c>
      <c r="E355" s="373">
        <f>SUM(E356:E363)</f>
        <v>514500</v>
      </c>
      <c r="F355" s="374">
        <f>SUM(F356:F363)</f>
        <v>7200</v>
      </c>
      <c r="G355" s="362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7.100000000000001" customHeight="1" x14ac:dyDescent="0.25">
      <c r="A356" s="375"/>
      <c r="B356" s="376">
        <v>717001</v>
      </c>
      <c r="C356" s="109" t="s">
        <v>192</v>
      </c>
      <c r="D356" s="291">
        <v>3007000</v>
      </c>
      <c r="E356" s="291">
        <v>5000</v>
      </c>
      <c r="F356" s="377">
        <v>0</v>
      </c>
      <c r="G356" s="28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7.100000000000001" customHeight="1" x14ac:dyDescent="0.25">
      <c r="A357" s="35"/>
      <c r="B357" s="282">
        <v>717002</v>
      </c>
      <c r="C357" s="378" t="s">
        <v>193</v>
      </c>
      <c r="D357" s="38">
        <v>8000</v>
      </c>
      <c r="E357" s="379">
        <v>9500</v>
      </c>
      <c r="F357" s="380">
        <v>7200</v>
      </c>
      <c r="G357" s="38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7.100000000000001" customHeight="1" x14ac:dyDescent="0.25">
      <c r="A358" s="382"/>
      <c r="B358" s="101" t="s">
        <v>194</v>
      </c>
      <c r="C358" s="383" t="s">
        <v>195</v>
      </c>
      <c r="D358" s="135">
        <v>0</v>
      </c>
      <c r="E358" s="384">
        <v>0</v>
      </c>
      <c r="F358" s="380">
        <v>0</v>
      </c>
      <c r="G358" s="362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7.100000000000001" customHeight="1" x14ac:dyDescent="0.25">
      <c r="A359" s="382"/>
      <c r="B359" s="101">
        <v>717002</v>
      </c>
      <c r="C359" s="37" t="s">
        <v>196</v>
      </c>
      <c r="D359" s="38"/>
      <c r="E359" s="379">
        <v>500000</v>
      </c>
      <c r="F359" s="380">
        <v>0</v>
      </c>
      <c r="G359" s="362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7.100000000000001" customHeight="1" x14ac:dyDescent="0.25">
      <c r="A360" s="385"/>
      <c r="B360" s="386">
        <v>717001</v>
      </c>
      <c r="C360" s="46" t="s">
        <v>197</v>
      </c>
      <c r="D360" s="205">
        <v>0</v>
      </c>
      <c r="E360" s="380">
        <v>0</v>
      </c>
      <c r="F360" s="387">
        <v>0</v>
      </c>
      <c r="G360" s="362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7.100000000000001" customHeight="1" x14ac:dyDescent="0.25">
      <c r="A361" s="385"/>
      <c r="B361" s="297">
        <v>717001</v>
      </c>
      <c r="C361" s="46" t="s">
        <v>198</v>
      </c>
      <c r="D361" s="205">
        <v>0</v>
      </c>
      <c r="E361" s="380"/>
      <c r="F361" s="387"/>
      <c r="G361" s="362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7.100000000000001" customHeight="1" x14ac:dyDescent="0.25">
      <c r="A362" s="385"/>
      <c r="B362" s="388">
        <v>713004</v>
      </c>
      <c r="C362" s="46" t="s">
        <v>199</v>
      </c>
      <c r="D362" s="205"/>
      <c r="E362" s="380">
        <v>0</v>
      </c>
      <c r="F362" s="387">
        <v>0</v>
      </c>
      <c r="G362" s="362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7.100000000000001" customHeight="1" x14ac:dyDescent="0.25">
      <c r="A363" s="385"/>
      <c r="B363" s="388">
        <v>713004</v>
      </c>
      <c r="C363" s="46" t="s">
        <v>200</v>
      </c>
      <c r="D363" s="205">
        <v>0</v>
      </c>
      <c r="E363" s="380"/>
      <c r="F363" s="387"/>
      <c r="G363" s="362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7.100000000000001" customHeight="1" x14ac:dyDescent="0.25">
      <c r="A364" s="389"/>
      <c r="B364" s="390" t="s">
        <v>201</v>
      </c>
      <c r="C364" s="7" t="s">
        <v>202</v>
      </c>
      <c r="D364" s="135">
        <v>0</v>
      </c>
      <c r="E364" s="384">
        <v>0</v>
      </c>
      <c r="F364" s="380">
        <v>0</v>
      </c>
      <c r="G364" s="362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7.100000000000001" customHeight="1" thickBot="1" x14ac:dyDescent="0.3">
      <c r="A365" s="391" t="s">
        <v>327</v>
      </c>
      <c r="B365" s="392"/>
      <c r="C365" s="393"/>
      <c r="D365" s="394">
        <f>D355+D350</f>
        <v>3687410</v>
      </c>
      <c r="E365" s="394">
        <f t="shared" ref="E365:F365" si="9">E350+E355</f>
        <v>1163050</v>
      </c>
      <c r="F365" s="394">
        <f t="shared" si="9"/>
        <v>663160</v>
      </c>
      <c r="G365" s="362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7.100000000000001" customHeight="1" thickTop="1" x14ac:dyDescent="0.25">
      <c r="A366" s="395"/>
      <c r="B366" s="396"/>
      <c r="C366" s="397"/>
      <c r="D366" s="398"/>
      <c r="E366" s="399"/>
      <c r="F366" s="79"/>
      <c r="G366" s="362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7.100000000000001" customHeight="1" thickBot="1" x14ac:dyDescent="0.3">
      <c r="A367" s="4"/>
      <c r="B367" s="400"/>
      <c r="C367" s="3"/>
      <c r="D367" s="199"/>
      <c r="E367" s="401"/>
      <c r="F367" s="167"/>
      <c r="G367" s="362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7.100000000000001" customHeight="1" thickTop="1" x14ac:dyDescent="0.25">
      <c r="A368" s="402" t="s">
        <v>203</v>
      </c>
      <c r="B368" s="403"/>
      <c r="C368" s="404"/>
      <c r="D368" s="405">
        <v>0</v>
      </c>
      <c r="E368" s="406">
        <v>0</v>
      </c>
      <c r="F368" s="407">
        <v>0</v>
      </c>
      <c r="G368" s="362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7.100000000000001" customHeight="1" x14ac:dyDescent="0.25">
      <c r="A369" s="408" t="s">
        <v>204</v>
      </c>
      <c r="B369" s="409"/>
      <c r="C369" s="410"/>
      <c r="D369" s="411"/>
      <c r="E369" s="412"/>
      <c r="F369" s="413"/>
      <c r="G369" s="362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7.100000000000001" customHeight="1" x14ac:dyDescent="0.25">
      <c r="A370" s="414"/>
      <c r="B370" s="415">
        <v>814</v>
      </c>
      <c r="C370" s="416" t="s">
        <v>205</v>
      </c>
      <c r="D370" s="417">
        <v>0</v>
      </c>
      <c r="E370" s="418">
        <v>0</v>
      </c>
      <c r="F370" s="413">
        <v>0</v>
      </c>
      <c r="G370" s="362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7.100000000000001" customHeight="1" x14ac:dyDescent="0.25">
      <c r="A371" s="419"/>
      <c r="B371" s="420" t="s">
        <v>206</v>
      </c>
      <c r="C371" s="416" t="s">
        <v>207</v>
      </c>
      <c r="D371" s="417">
        <v>0</v>
      </c>
      <c r="E371" s="418">
        <v>0</v>
      </c>
      <c r="F371" s="413">
        <v>0</v>
      </c>
      <c r="G371" s="362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7.100000000000001" customHeight="1" x14ac:dyDescent="0.25">
      <c r="A372" s="419"/>
      <c r="B372" s="420" t="s">
        <v>208</v>
      </c>
      <c r="C372" s="416" t="s">
        <v>207</v>
      </c>
      <c r="D372" s="417">
        <v>0</v>
      </c>
      <c r="E372" s="418">
        <v>0</v>
      </c>
      <c r="F372" s="413">
        <v>0</v>
      </c>
      <c r="G372" s="362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7.100000000000001" customHeight="1" x14ac:dyDescent="0.25">
      <c r="A373" s="421"/>
      <c r="B373" s="422" t="s">
        <v>209</v>
      </c>
      <c r="C373" s="416" t="s">
        <v>207</v>
      </c>
      <c r="D373" s="417"/>
      <c r="E373" s="418"/>
      <c r="F373" s="413"/>
      <c r="G373" s="362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7.100000000000001" customHeight="1" x14ac:dyDescent="0.25">
      <c r="A374" s="421"/>
      <c r="B374" s="422">
        <v>821007</v>
      </c>
      <c r="C374" s="416" t="s">
        <v>210</v>
      </c>
      <c r="D374" s="417"/>
      <c r="E374" s="418"/>
      <c r="F374" s="413"/>
      <c r="G374" s="362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7.100000000000001" customHeight="1" thickBot="1" x14ac:dyDescent="0.3">
      <c r="A375" s="423" t="s">
        <v>203</v>
      </c>
      <c r="B375" s="424"/>
      <c r="C375" s="425"/>
      <c r="D375" s="426"/>
      <c r="E375" s="427"/>
      <c r="F375" s="413"/>
      <c r="G375" s="362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7.100000000000001" customHeight="1" thickTop="1" x14ac:dyDescent="0.25">
      <c r="A376" s="428"/>
      <c r="B376" s="358"/>
      <c r="C376" s="359"/>
      <c r="D376" s="429"/>
      <c r="E376" s="430"/>
      <c r="F376" s="413"/>
      <c r="G376" s="362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7.100000000000001" customHeight="1" x14ac:dyDescent="0.25">
      <c r="A377" s="6"/>
      <c r="B377" s="2"/>
      <c r="C377" s="7"/>
      <c r="D377" s="435"/>
      <c r="E377" s="436"/>
      <c r="F377" s="413"/>
      <c r="G377" s="434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7.100000000000001" customHeight="1" x14ac:dyDescent="0.25">
      <c r="A378" s="431" t="s">
        <v>213</v>
      </c>
      <c r="B378" s="432"/>
      <c r="C378" s="433"/>
      <c r="D378" s="417"/>
      <c r="E378" s="418"/>
      <c r="F378" s="413"/>
      <c r="G378" s="437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7.100000000000001" customHeight="1" x14ac:dyDescent="0.25">
      <c r="A379" s="431" t="s">
        <v>214</v>
      </c>
      <c r="B379" s="432"/>
      <c r="C379" s="433"/>
      <c r="D379" s="417"/>
      <c r="E379" s="418"/>
      <c r="F379" s="41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7.100000000000001" customHeight="1" x14ac:dyDescent="0.25">
      <c r="A380" s="438" t="s">
        <v>215</v>
      </c>
      <c r="B380" s="439"/>
      <c r="C380" s="440"/>
      <c r="D380" s="417"/>
      <c r="E380" s="418"/>
      <c r="F380" s="41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7.100000000000001" customHeight="1" x14ac:dyDescent="0.25">
      <c r="A381" s="438" t="s">
        <v>216</v>
      </c>
      <c r="B381" s="439"/>
      <c r="C381" s="440"/>
      <c r="D381" s="417"/>
      <c r="E381" s="418"/>
      <c r="F381" s="41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7.100000000000001" customHeight="1" thickBot="1" x14ac:dyDescent="0.3">
      <c r="A382" s="441" t="s">
        <v>211</v>
      </c>
      <c r="B382" s="442"/>
      <c r="C382" s="443"/>
      <c r="D382" s="444">
        <v>0</v>
      </c>
      <c r="E382" s="444">
        <v>0</v>
      </c>
      <c r="F382" s="445">
        <v>0</v>
      </c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7.100000000000001" customHeight="1" thickTop="1" x14ac:dyDescent="0.25">
      <c r="A383" s="446"/>
      <c r="B383" s="447"/>
      <c r="C383" s="448"/>
      <c r="D383" s="449"/>
      <c r="E383" s="449"/>
      <c r="F383" s="449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7.100000000000001" customHeight="1" thickBot="1" x14ac:dyDescent="0.3">
      <c r="A384" s="450"/>
      <c r="B384" s="451"/>
      <c r="C384" s="452"/>
      <c r="D384" s="453"/>
      <c r="E384" s="453"/>
      <c r="F384" s="45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7.100000000000001" customHeight="1" thickTop="1" thickBot="1" x14ac:dyDescent="0.3">
      <c r="A385" s="454" t="s">
        <v>217</v>
      </c>
      <c r="B385" s="455"/>
      <c r="C385" s="456"/>
      <c r="D385" s="457">
        <f>Príjmy!C73</f>
        <v>3687410</v>
      </c>
      <c r="E385" s="457">
        <f>Príjmy!D73</f>
        <v>1163050</v>
      </c>
      <c r="F385" s="458">
        <f>Príjmy!E73</f>
        <v>663160</v>
      </c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7.100000000000001" customHeight="1" thickTop="1" thickBot="1" x14ac:dyDescent="0.3">
      <c r="A386" s="454" t="s">
        <v>212</v>
      </c>
      <c r="B386" s="455"/>
      <c r="C386" s="456"/>
      <c r="D386" s="457">
        <f>D350+D355</f>
        <v>3687410</v>
      </c>
      <c r="E386" s="457">
        <f>E350+E355</f>
        <v>1163050</v>
      </c>
      <c r="F386" s="458">
        <f>F350+F355</f>
        <v>663160</v>
      </c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7.100000000000001" customHeight="1" thickTop="1" thickBot="1" x14ac:dyDescent="0.3">
      <c r="A387" s="459" t="s">
        <v>218</v>
      </c>
      <c r="B387" s="460"/>
      <c r="C387" s="461"/>
      <c r="D387" s="462">
        <f>D385-D386</f>
        <v>0</v>
      </c>
      <c r="E387" s="463">
        <f>E385-E386</f>
        <v>0</v>
      </c>
      <c r="F387" s="464">
        <f>F385-F386</f>
        <v>0</v>
      </c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7.100000000000001" customHeight="1" thickTop="1" x14ac:dyDescent="0.25">
      <c r="A388" s="1"/>
      <c r="B388" s="2"/>
      <c r="C388" s="7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7.100000000000001" customHeight="1" x14ac:dyDescent="0.25">
      <c r="A389" s="1"/>
      <c r="B389" s="2"/>
      <c r="C389" s="465" t="s">
        <v>1</v>
      </c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7.100000000000001" customHeight="1" x14ac:dyDescent="0.25">
      <c r="A390" s="1" t="s">
        <v>219</v>
      </c>
      <c r="B390" s="2"/>
      <c r="C390" s="466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7.100000000000001" customHeight="1" x14ac:dyDescent="0.25">
      <c r="A391" s="1"/>
      <c r="B391" s="2"/>
      <c r="C391" s="466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7.100000000000001" customHeight="1" x14ac:dyDescent="0.25">
      <c r="A392" s="1"/>
      <c r="B392" s="2"/>
      <c r="C392" s="466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7.100000000000001" customHeight="1" x14ac:dyDescent="0.25">
      <c r="A393" s="467" t="s">
        <v>91</v>
      </c>
      <c r="B393" s="1" t="s">
        <v>220</v>
      </c>
      <c r="C393" s="7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7.100000000000001" customHeight="1" x14ac:dyDescent="0.25">
      <c r="A394" s="467" t="s">
        <v>5</v>
      </c>
      <c r="B394" s="1" t="s">
        <v>221</v>
      </c>
      <c r="C394" s="7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7.100000000000001" customHeight="1" x14ac:dyDescent="0.25">
      <c r="A395" s="1"/>
      <c r="B395" s="1"/>
      <c r="C395" s="468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7.100000000000001" customHeight="1" x14ac:dyDescent="0.25">
      <c r="A396" s="1"/>
      <c r="B396" s="1"/>
      <c r="C396" s="469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7.100000000000001" customHeight="1" x14ac:dyDescent="0.25">
      <c r="A397" s="1"/>
      <c r="B397" s="1"/>
      <c r="C397" s="469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7.100000000000001" customHeight="1" x14ac:dyDescent="0.25">
      <c r="A398" s="1"/>
      <c r="B398" s="1"/>
      <c r="C398" s="469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7.100000000000001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7.100000000000001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7.100000000000001" customHeight="1" x14ac:dyDescent="0.25">
      <c r="A401" s="1" t="s">
        <v>222</v>
      </c>
      <c r="B401" s="1" t="s">
        <v>1</v>
      </c>
      <c r="C401" s="7" t="s">
        <v>1</v>
      </c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7.100000000000001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7.100000000000001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7.100000000000001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7.100000000000001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7.100000000000001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7.100000000000001" customHeight="1" x14ac:dyDescent="0.25">
      <c r="A407" s="42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</sheetData>
  <mergeCells count="1">
    <mergeCell ref="A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Príjmy</vt:lpstr>
      <vt:lpstr>Výdavky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Lýdia Dulanská</dc:creator>
  <cp:lastModifiedBy>Lýdia Dulanská</cp:lastModifiedBy>
  <dcterms:created xsi:type="dcterms:W3CDTF">2023-11-10T12:41:03Z</dcterms:created>
  <dcterms:modified xsi:type="dcterms:W3CDTF">2024-11-28T14:34:20Z</dcterms:modified>
</cp:coreProperties>
</file>